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123\Desktop\單位預算\108年預算案(含基本需求)\"/>
    </mc:Choice>
  </mc:AlternateContent>
  <bookViews>
    <workbookView xWindow="0" yWindow="0" windowWidth="24000" windowHeight="9615" firstSheet="1" activeTab="1"/>
  </bookViews>
  <sheets>
    <sheet name="明細表" sheetId="8" state="hidden" r:id="rId1"/>
    <sheet name="一般施政計畫明細表" sheetId="13" r:id="rId2"/>
  </sheets>
  <definedNames>
    <definedName name="_xlnm._FilterDatabase" localSheetId="0" hidden="1">明細表!$G$14:$G$40</definedName>
    <definedName name="_xlnm.Print_Area" localSheetId="0">明細表!$A$1:$R$59</definedName>
    <definedName name="_xlnm.Print_Titles" localSheetId="0">明細表!$3:$4</definedName>
  </definedNames>
  <calcPr calcId="152511"/>
</workbook>
</file>

<file path=xl/calcChain.xml><?xml version="1.0" encoding="utf-8"?>
<calcChain xmlns="http://schemas.openxmlformats.org/spreadsheetml/2006/main">
  <c r="J8" i="13" l="1"/>
  <c r="J7" i="13"/>
  <c r="J6" i="13"/>
  <c r="M5" i="13"/>
  <c r="L5" i="13"/>
  <c r="I5" i="13"/>
  <c r="H5" i="13"/>
  <c r="G5" i="13"/>
  <c r="J5" i="13" l="1"/>
  <c r="L22" i="8"/>
  <c r="L23" i="8" s="1"/>
  <c r="L19" i="8"/>
  <c r="L27" i="8"/>
  <c r="L28" i="8" s="1"/>
  <c r="L24" i="8"/>
  <c r="L17" i="8"/>
  <c r="L18" i="8" s="1"/>
  <c r="L14" i="8"/>
  <c r="L6" i="8"/>
  <c r="L39" i="8"/>
  <c r="L40" i="8" s="1"/>
  <c r="P19" i="8"/>
  <c r="L11" i="8"/>
  <c r="L12" i="8"/>
  <c r="N12" i="8" s="1"/>
  <c r="P12" i="8" s="1"/>
  <c r="N8" i="8"/>
  <c r="P8" i="8" s="1"/>
  <c r="L10" i="8"/>
  <c r="P24" i="8"/>
  <c r="P40" i="8"/>
  <c r="P36" i="8"/>
  <c r="P33" i="8"/>
  <c r="O5" i="8"/>
  <c r="P5" i="8" s="1"/>
  <c r="P29" i="8"/>
  <c r="P31" i="8"/>
  <c r="P14" i="8"/>
  <c r="N10" i="8" l="1"/>
  <c r="P10" i="8" s="1"/>
  <c r="P43" i="8" s="1"/>
</calcChain>
</file>

<file path=xl/sharedStrings.xml><?xml version="1.0" encoding="utf-8"?>
<sst xmlns="http://schemas.openxmlformats.org/spreadsheetml/2006/main" count="226" uniqueCount="167">
  <si>
    <t>中央補助款
(金額)</t>
    <phoneticPr fontId="2" type="noConversion"/>
  </si>
  <si>
    <t>預算金額或上年度核定保留數</t>
    <phoneticPr fontId="2" type="noConversion"/>
  </si>
  <si>
    <t>其他
(金額)</t>
    <phoneticPr fontId="2" type="noConversion"/>
  </si>
  <si>
    <t>合計
(金額)</t>
    <phoneticPr fontId="2" type="noConversion"/>
  </si>
  <si>
    <t>案號</t>
    <phoneticPr fontId="2" type="noConversion"/>
  </si>
  <si>
    <t>單位:元</t>
    <phoneticPr fontId="2" type="noConversion"/>
  </si>
  <si>
    <t>預算
年度</t>
    <phoneticPr fontId="2" type="noConversion"/>
  </si>
  <si>
    <t>本市自籌款
(金額)</t>
    <phoneticPr fontId="2" type="noConversion"/>
  </si>
  <si>
    <t>預算科目
(業務計畫--工作計畫--分支計畫--一級用途別--二級用途別)</t>
    <phoneticPr fontId="2" type="noConversion"/>
  </si>
  <si>
    <t>分年編列預算計畫歷年預算編列、已發生權責數及累計支用情形</t>
    <phoneticPr fontId="6" type="noConversion"/>
  </si>
  <si>
    <t>工程</t>
    <phoneticPr fontId="2" type="noConversion"/>
  </si>
  <si>
    <t>財物</t>
    <phoneticPr fontId="2" type="noConversion"/>
  </si>
  <si>
    <t>是</t>
  </si>
  <si>
    <t>是</t>
    <phoneticPr fontId="2" type="noConversion"/>
  </si>
  <si>
    <t>否</t>
  </si>
  <si>
    <t>否</t>
    <phoneticPr fontId="2" type="noConversion"/>
  </si>
  <si>
    <t>採購屬性</t>
    <phoneticPr fontId="2" type="noConversion"/>
  </si>
  <si>
    <t>工程案之委設或專管是否完成招標</t>
    <phoneticPr fontId="2" type="noConversion"/>
  </si>
  <si>
    <t>預定決標日期(年年/月月/日日)</t>
    <phoneticPr fontId="2" type="noConversion"/>
  </si>
  <si>
    <t>是否已上網公告</t>
    <phoneticPr fontId="2" type="noConversion"/>
  </si>
  <si>
    <t>預定完成期限(年年/月月/日日)</t>
    <phoneticPr fontId="2" type="noConversion"/>
  </si>
  <si>
    <t>經費來源</t>
    <phoneticPr fontId="2" type="noConversion"/>
  </si>
  <si>
    <r>
      <rPr>
        <u/>
        <sz val="11"/>
        <color indexed="8"/>
        <rFont val="標楷體"/>
        <family val="4"/>
        <charset val="136"/>
      </rPr>
      <t>尚未執行</t>
    </r>
    <r>
      <rPr>
        <sz val="11"/>
        <color indexed="8"/>
        <rFont val="標楷體"/>
        <family val="4"/>
        <charset val="136"/>
      </rPr>
      <t>原因</t>
    </r>
    <phoneticPr fontId="2" type="noConversion"/>
  </si>
  <si>
    <t>工程</t>
  </si>
  <si>
    <t xml:space="preserve">  (2)二級機關請另案簽辦並經主管機關審查。</t>
  </si>
  <si>
    <t>填表說明:</t>
  </si>
  <si>
    <t>1.符合保留原則二提報要件須提本府專案會議審查者，簽辦時應檢附本表，另經費來源倘有中央或其他機關補助款者，請附補助機關核准保留函文或相關證明文件。</t>
  </si>
  <si>
    <t>2.簽辦機關(單位)：</t>
  </si>
  <si>
    <t xml:space="preserve">  (3)建設局及水利局得以「科(室)」為單位簽辦。</t>
  </si>
  <si>
    <t>3.本表版面設定為A3格式，請勿縮小列印。</t>
  </si>
  <si>
    <t>4.案號係為流水編號。</t>
  </si>
  <si>
    <t>5.不同預算類型(如:公務、基金皆編列預算)請分別列示。</t>
  </si>
  <si>
    <t>6.「採購屬性」、「工程案之委設或專管是否完成招標」及「是否已上網公告」等3欄，請用下拉式選單填選。</t>
  </si>
  <si>
    <t>103年度歲出保留申請審議明細表(單位預算)</t>
    <phoneticPr fontId="2" type="noConversion"/>
  </si>
  <si>
    <t>勞務</t>
  </si>
  <si>
    <t>9.如屬分年編列預算者，請於「計畫名稱」欄位加註「A」。</t>
    <phoneticPr fontId="2" type="noConversion"/>
  </si>
  <si>
    <t>10.如屬第二預備金者，請於「計畫名稱」欄位加註「B」，並於「尚未執行原因」第1項列示第二預備金金額。</t>
    <phoneticPr fontId="2" type="noConversion"/>
  </si>
  <si>
    <t>11.如屬以前年度已發生債務或契約責任保留案逾決算法第7條所定期限者，請於「計畫名稱」欄位加註「C」，「預定完成期限」請敘明履約期限，並於「尚未執行原因」敘明無法完成原委及解決方案。</t>
    <phoneticPr fontId="2" type="noConversion"/>
  </si>
  <si>
    <r>
      <t>12.列有「經費來源-其他」金額者，請於「</t>
    </r>
    <r>
      <rPr>
        <u/>
        <sz val="11"/>
        <rFont val="標楷體"/>
        <family val="4"/>
        <charset val="136"/>
      </rPr>
      <t>尚未執行</t>
    </r>
    <r>
      <rPr>
        <sz val="11"/>
        <rFont val="標楷體"/>
        <family val="4"/>
        <charset val="136"/>
      </rPr>
      <t>原因」第1項列示其經費來源。</t>
    </r>
    <phoneticPr fontId="2" type="noConversion"/>
  </si>
  <si>
    <t>13.以上各欄位皆為必填欄位，請勿空白。</t>
    <phoneticPr fontId="2" type="noConversion"/>
  </si>
  <si>
    <r>
      <t>計畫名稱
(A：分年編列預算
B：</t>
    </r>
    <r>
      <rPr>
        <u/>
        <sz val="11"/>
        <color indexed="8"/>
        <rFont val="標楷體"/>
        <family val="4"/>
        <charset val="136"/>
      </rPr>
      <t>動支第二預備金
C：</t>
    </r>
    <r>
      <rPr>
        <u/>
        <sz val="11"/>
        <color indexed="8"/>
        <rFont val="標楷體"/>
        <family val="4"/>
        <charset val="136"/>
      </rPr>
      <t>逾決算法所定期限</t>
    </r>
    <r>
      <rPr>
        <sz val="11"/>
        <color indexed="8"/>
        <rFont val="標楷體"/>
        <family val="4"/>
        <charset val="136"/>
      </rPr>
      <t>)</t>
    </r>
    <phoneticPr fontId="2" type="noConversion"/>
  </si>
  <si>
    <t xml:space="preserve">  (1)一級機關及區公所請以「機關」為單位統簽。</t>
    <phoneticPr fontId="7" type="noConversion"/>
  </si>
  <si>
    <t xml:space="preserve">  (4)區公所應依業務屬性加會業務權責局(處)。</t>
    <phoneticPr fontId="7" type="noConversion"/>
  </si>
  <si>
    <r>
      <t>7.工程準備金屬未發生</t>
    </r>
    <r>
      <rPr>
        <u/>
        <sz val="11"/>
        <rFont val="標楷體"/>
        <family val="4"/>
        <charset val="136"/>
      </rPr>
      <t>債務或契約責任</t>
    </r>
    <r>
      <rPr>
        <sz val="11"/>
        <rFont val="標楷體"/>
        <family val="4"/>
        <charset val="136"/>
      </rPr>
      <t>，仍須簽准後提專案會議審查。</t>
    </r>
    <phoneticPr fontId="2" type="noConversion"/>
  </si>
  <si>
    <r>
      <t>8.公共藝術之設置依文化藝術獎助條例第9條第1項規定標準提列者(建築物造價1%)，歸類為已發生</t>
    </r>
    <r>
      <rPr>
        <u/>
        <sz val="11"/>
        <rFont val="標楷體"/>
        <family val="4"/>
        <charset val="136"/>
      </rPr>
      <t>債務或契約責任</t>
    </r>
    <r>
      <rPr>
        <sz val="11"/>
        <rFont val="標楷體"/>
        <family val="4"/>
        <charset val="136"/>
      </rPr>
      <t>；另提列超過該建築物造價1%者，仍須簽准後提專案會議審查。</t>
    </r>
    <phoneticPr fontId="2" type="noConversion"/>
  </si>
  <si>
    <t>臺中市公車捷運系統建設計畫</t>
    <phoneticPr fontId="7" type="noConversion"/>
  </si>
  <si>
    <t>104/03/31</t>
    <phoneticPr fontId="7" type="noConversion"/>
  </si>
  <si>
    <t>104/05/31</t>
    <phoneticPr fontId="7" type="noConversion"/>
  </si>
  <si>
    <t>累支</t>
    <phoneticPr fontId="7" type="noConversion"/>
  </si>
  <si>
    <t>權責</t>
    <phoneticPr fontId="7" type="noConversion"/>
  </si>
  <si>
    <t>臺中市快捷巴士(BRT)後續路網興建工程計畫</t>
    <phoneticPr fontId="7" type="noConversion"/>
  </si>
  <si>
    <t>臺中都會區大眾捷運系統烏日文心北屯線建設計畫土地開發基地共構工程(含監造)</t>
    <phoneticPr fontId="7" type="noConversion"/>
  </si>
  <si>
    <t>一般建築及設備-一般建築及設備-設備及投資-公共建設及設施費</t>
    <phoneticPr fontId="7" type="noConversion"/>
  </si>
  <si>
    <t>105/05/15</t>
    <phoneticPr fontId="7" type="noConversion"/>
  </si>
  <si>
    <t>110/10/31</t>
    <phoneticPr fontId="7" type="noConversion"/>
  </si>
  <si>
    <t>一般建築及設備-一般建築及設備-設備及投資-公共建設及設施費</t>
    <phoneticPr fontId="7" type="noConversion"/>
  </si>
  <si>
    <t>99.12.06
(實際決標日)</t>
    <phoneticPr fontId="2" type="noConversion"/>
  </si>
  <si>
    <t>104.06.30</t>
    <phoneticPr fontId="2" type="noConversion"/>
  </si>
  <si>
    <t>99交通管理業務(交通處)-交通管理08捷運管理-02業務費-51委辦費</t>
    <phoneticPr fontId="2" type="noConversion"/>
  </si>
  <si>
    <t>勞務</t>
    <phoneticPr fontId="2" type="noConversion"/>
  </si>
  <si>
    <t>否</t>
    <phoneticPr fontId="2" type="noConversion"/>
  </si>
  <si>
    <t>-</t>
    <phoneticPr fontId="2" type="noConversion"/>
  </si>
  <si>
    <t>104/12/31</t>
    <phoneticPr fontId="2" type="noConversion"/>
  </si>
  <si>
    <t>其他</t>
    <phoneticPr fontId="2" type="noConversion"/>
  </si>
  <si>
    <t>否</t>
    <phoneticPr fontId="2" type="noConversion"/>
  </si>
  <si>
    <t>-</t>
    <phoneticPr fontId="2" type="noConversion"/>
  </si>
  <si>
    <t>臺中都會區大眾捷運系統烏日文心北屯線用地及地上物拆遷補償案</t>
    <phoneticPr fontId="2" type="noConversion"/>
  </si>
  <si>
    <t>臺中都會區大眾捷運系統烏日文心北屯線工程用地取得查估與測量作業費</t>
    <phoneticPr fontId="2" type="noConversion"/>
  </si>
  <si>
    <t>99年應付歲出保留款-交通管理業務(交通處)交通管理-08捷運管理-0200業務費-0251委辦費-臺中都會區大眾捷運系統後續路網藍線可行性研究</t>
    <phoneticPr fontId="7" type="noConversion"/>
  </si>
  <si>
    <t>100.02.15
(實際決標日)</t>
    <phoneticPr fontId="2" type="noConversion"/>
  </si>
  <si>
    <t>99年應付歲出保留款-交通管理業務(交通處)交通管理-08捷運管理-0200業務費-0251委辦費-臺中都會區大眾捷運系統後續路網橘線可行性研究</t>
    <phoneticPr fontId="7" type="noConversion"/>
  </si>
  <si>
    <t>99年度交通管理業務(交通處)(臺中市)-02交通管理(資本門)-0300設備及投資-0303公共建設及設施費-臺中市都會區大眾捷運系統烏日文心北屯線建設計畫</t>
    <phoneticPr fontId="2" type="noConversion"/>
  </si>
  <si>
    <t>工程</t>
    <phoneticPr fontId="2" type="noConversion"/>
  </si>
  <si>
    <t>是</t>
    <phoneticPr fontId="2" type="noConversion"/>
  </si>
  <si>
    <t>否</t>
    <phoneticPr fontId="2" type="noConversion"/>
  </si>
  <si>
    <t>累支</t>
    <phoneticPr fontId="2" type="noConversion"/>
  </si>
  <si>
    <t xml:space="preserve">累支
</t>
    <phoneticPr fontId="2" type="noConversion"/>
  </si>
  <si>
    <t>權責</t>
    <phoneticPr fontId="2" type="noConversion"/>
  </si>
  <si>
    <t>一般建築及設備-一般建築及設備-0300設備及投資-0303公共建設及設施費-捷運烏日北屯線用地所有權移轉費用</t>
    <phoneticPr fontId="2" type="noConversion"/>
  </si>
  <si>
    <t>臺中都會區大眾捷運系統烏日文心北屯線用地所有權移轉費用案</t>
    <phoneticPr fontId="2" type="noConversion"/>
  </si>
  <si>
    <t>權責</t>
    <phoneticPr fontId="2" type="noConversion"/>
  </si>
  <si>
    <t>102年度預算-一般建築及設備-一般建築及設備-0300設備及投資-0301土地-捷運系統烏日文心北屯線用地及地上物拆遷補償費</t>
    <phoneticPr fontId="2" type="noConversion"/>
  </si>
  <si>
    <t>否</t>
    <phoneticPr fontId="2" type="noConversion"/>
  </si>
  <si>
    <t>-</t>
    <phoneticPr fontId="2" type="noConversion"/>
  </si>
  <si>
    <t xml:space="preserve">累支            </t>
    <phoneticPr fontId="2" type="noConversion"/>
  </si>
  <si>
    <t>權責</t>
    <phoneticPr fontId="2" type="noConversion"/>
  </si>
  <si>
    <t>103年度─一般建築及設備─一般建築及設備─0300設備及投資─0301土地─捷運系統烏日文心北屯線工程用地取得查估與測量作業費</t>
    <phoneticPr fontId="2" type="noConversion"/>
  </si>
  <si>
    <t>其他</t>
    <phoneticPr fontId="2" type="noConversion"/>
  </si>
  <si>
    <t>-</t>
    <phoneticPr fontId="2" type="noConversion"/>
  </si>
  <si>
    <t xml:space="preserve">累支            </t>
    <phoneticPr fontId="2" type="noConversion"/>
  </si>
  <si>
    <t>累支</t>
    <phoneticPr fontId="2" type="noConversion"/>
  </si>
  <si>
    <t>104/3/30</t>
    <phoneticPr fontId="2" type="noConversion"/>
  </si>
  <si>
    <t>105/2/9</t>
    <phoneticPr fontId="2" type="noConversion"/>
  </si>
  <si>
    <t>105/01/20</t>
    <phoneticPr fontId="2" type="noConversion"/>
  </si>
  <si>
    <t>105/12/15</t>
    <phoneticPr fontId="2" type="noConversion"/>
  </si>
  <si>
    <t>契約金額</t>
    <phoneticPr fontId="2" type="noConversion"/>
  </si>
  <si>
    <t>臺中市快捷巴士(BRT)藍線延伸線興建工程計畫及後續路網規劃設計費。</t>
    <phoneticPr fontId="7" type="noConversion"/>
  </si>
  <si>
    <t>臺中都會區大眾捷運系統烏日文心北屯線建設計畫-G3交通行政大樓規劃設計監造費</t>
    <phoneticPr fontId="7" type="noConversion"/>
  </si>
  <si>
    <t>105年底</t>
    <phoneticPr fontId="2" type="noConversion"/>
  </si>
  <si>
    <t>合計</t>
    <phoneticPr fontId="2" type="noConversion"/>
  </si>
  <si>
    <t>1.土地開發大樓與捷運車站連通，因共構大樓與捷運設施分屬本府及北捷局辦理，除介面整合困難度高外，另涉及經費分擔複雜精算，本年度經積極與北捷局研商後方得啟動捷運設施細部設計作業。
2.其前置共構大樓設計案進度已達95%，預計104年中整合捷運設施細部設計完成後進行共構工程發包作業，以如期達成捷運綠線通車目標，爰此，倘重新編列預算恐緩不濟急，確有延續保留必要。
【佐證文件】
8-1 烏日文心北屯線車站涉及土地開發場站會議紀錄</t>
    <phoneticPr fontId="7" type="noConversion"/>
  </si>
  <si>
    <t>考量土地取得後，為交付工程單位施工或釐清界線等事宜，仍需本項費用，故辦理保留。
【佐證文件】
4-1土地開發協議價購協議書（已完成土開用地取得） 
4-2 穿越空間樁位側釘案預定期程表（今年及104年徵收地上權作業進度）</t>
    <phoneticPr fontId="2" type="noConversion"/>
  </si>
  <si>
    <t xml:space="preserve">1.本案101年原編預算20億元，供辦理快捷巴士BRT藍線優先路段工程，因施工於台灣大道之交通條件及地下物障礙等不可抗力因素複雜，102年核定專案保留數1.08億元供後續變更設計，路線段部分已於今年7月27日完成後開放試乘，並完成第一次契約變更，惟A01、A03及維修機廠因建照及都市設計審議等外部因素須辦理第二次變更設計，確有延續保留需要，目前已積極戮力趕工中，預計本年底完成後104年續辦驗收付款作業，如重新編列預算將緩不濟急。
【佐證文件】
5-1 CL02標土建水環工程第一次變更設計限制性招標案
</t>
    <phoneticPr fontId="7" type="noConversion"/>
  </si>
  <si>
    <t>1、本案屬已發生權責保留年度逾4年案件，係與臺北市政府簽訂之土開協助契約書(詳佐證文件1-1)，依該契約第八條規定「第三期服務期間係至土地開發建物交屋或至104年12月31日為止」，惟因土開用地取得受阻影響投資人徵求進度，故迄今前開二項條件均未達成，爰仍未支付第三期服務費用。
2、因應本府今年取得土開用地後並陸續進行投資甄選文件之修正、新訂，此外，G8站已簽訂投資契約書將進入履約管理階段，仍需具執行經驗之北捷局協助，故辦理保留。
【佐證文件】
1-1 契約書影本</t>
    <phoneticPr fontId="2" type="noConversion"/>
  </si>
  <si>
    <t>1.本案係自100年2月起執行，因將逾4年故辦理專案保留。
2.契約金額9,850,000元，目前累計支用8,865,000元。
3.去年契約保留985,000元。
4.本案前依市長及黃副市長批示(詳佐證文件11-1)，俟BRT未來運作成效，再行辦理可行性研究報部等後續事宜；後於103年8月19日奉示陳報中央審議，故尚餘第4期款10%未撥付(詳佐證文件11-2)。
【佐證文件】
11-1 橘線暫緩辦理簽 
11-2 橘線契約價金給付條件</t>
    <phoneticPr fontId="7" type="noConversion"/>
  </si>
  <si>
    <t>1.本案係自99年12月起執行，因將逾4年故辦理專案保留。
2.契約金額11,600,000元，目前累計支用10,440,000元。
3.去年契約保留1,160,000元。
4.本案前依市長及黃副市長批示(詳佐證文件10-1)，俟BRT未來運作成效，再行辦理可行性研究報部等後續事宜；後於103年8月19日奉示陳報中央審議，故尚餘第4期款10%未撥付(詳佐證文件10-2)。
【佐證文件】
10-1 藍線暫緩辦理簽 
10-2 藍線契約價金給付條件</t>
    <phoneticPr fontId="7" type="noConversion"/>
  </si>
  <si>
    <t>臺中都會區大眾捷運系統後續路網橘線可行性研究(C)</t>
    <phoneticPr fontId="2" type="noConversion"/>
  </si>
  <si>
    <t>已決標</t>
    <phoneticPr fontId="2" type="noConversion"/>
  </si>
  <si>
    <t>105/6/30</t>
    <phoneticPr fontId="2" type="noConversion"/>
  </si>
  <si>
    <t>97-103
預算數</t>
    <phoneticPr fontId="2" type="noConversion"/>
  </si>
  <si>
    <t>機關代碼及名稱:08192臺中市捷運工程處</t>
    <phoneticPr fontId="2" type="noConversion"/>
  </si>
  <si>
    <t>108/08/31</t>
    <phoneticPr fontId="7" type="noConversion"/>
  </si>
  <si>
    <t>「臺中都會區大眾捷運系統烏日文心北屯線場、站土地開發」技術協助服務(A)（C）</t>
    <phoneticPr fontId="2" type="noConversion"/>
  </si>
  <si>
    <t>臺中都會區大眾捷運系統後續路網藍線可行性研究(C)</t>
    <phoneticPr fontId="2" type="noConversion"/>
  </si>
  <si>
    <t>臺中都會區大眾捷運系統烏日文心北屯線建設計畫(A)(C)</t>
    <phoneticPr fontId="2" type="noConversion"/>
  </si>
  <si>
    <t>累支</t>
    <phoneticPr fontId="2" type="noConversion"/>
  </si>
  <si>
    <t>101-103預算編列</t>
    <phoneticPr fontId="2" type="noConversion"/>
  </si>
  <si>
    <t>尚未編列</t>
    <phoneticPr fontId="2" type="noConversion"/>
  </si>
  <si>
    <t>總經費</t>
    <phoneticPr fontId="2" type="noConversion"/>
  </si>
  <si>
    <t>主計處審核意見</t>
    <phoneticPr fontId="2" type="noConversion"/>
  </si>
  <si>
    <t>一、依據決算法第7條規定略以，決算所列各項應收款、應付款、保留數準備，於其年度終了屆滿4年，而仍未能實現者，可免予編列。
二、是否同意保留，提請審議。</t>
    <phoneticPr fontId="2" type="noConversion"/>
  </si>
  <si>
    <t xml:space="preserve">本案係102年度專案會議審查通過而保留之項目，是否同意保留，提請審議。
</t>
    <phoneticPr fontId="2" type="noConversion"/>
  </si>
  <si>
    <t>預算執行延宕，是否同意保留，提請審議。</t>
    <phoneticPr fontId="2" type="noConversion"/>
  </si>
  <si>
    <t>本案係102年度專案會議審查通過而保留之項目，是否同意保留，提請審議。</t>
    <phoneticPr fontId="2" type="noConversion"/>
  </si>
  <si>
    <t>是否同意保留，提請審議。</t>
    <phoneticPr fontId="2" type="noConversion"/>
  </si>
  <si>
    <t>一、預算執行延宕。
二、是否同意保留，提請審議。</t>
    <phoneticPr fontId="2" type="noConversion"/>
  </si>
  <si>
    <t>一、依據決算法第7條規定略以，決算所列各項應收款、應付款、保留數準備，於其年度終了屆滿4年，而仍未能實現者，可免予編列。
二、是否同意保留，提請審議。</t>
    <phoneticPr fontId="2" type="noConversion"/>
  </si>
  <si>
    <t>一、本案係監察院列管案件，請確實掌控進度並積極追蹤執行進度。
二、是否准予保留，提請審議。</t>
    <phoneticPr fontId="2" type="noConversion"/>
  </si>
  <si>
    <t>１、本案係預付款逾四年尚未轉正保留案件，係暫付機電標(CJ900)工程預付款，依建設與營運三方協議書規定應依實際執行進度及經費支用情形辦理核銷，目前工程進度(詳佐證文件12-1)尚未符合契約(詳佐證文件12-2)預付款扣回(核銷)要件，如依預定工程進度將於105年始得核銷轉正，刻正積極與北捷局研議，以積極提高預算執行率。
２、「臺中都會區大眾捷運系統烏日文心北屯線建設計畫」：99年，交通管理業務(交通處)-交通管理-設備及投資-公共建設及設施費，保留金額為7億5,318萬5,373元整。                        
【佐證文件】
12-1 臺中烏日文心北屯線機電系統工程及自動收費系統工程CJ900/CJ907月進度報告
12-2 臺中烏日文心北屯線機電系統工程及自動收費系統工程CJ900/CJ907契約書</t>
    <phoneticPr fontId="2" type="noConversion"/>
  </si>
  <si>
    <t>1.本經費包含西延段工程費(約2億9000萬)與東延段規劃設計費(約3100萬)。
2.西延段工程經費部分，因西延段規劃設計自102年11月29日簽約開始，經過基本設計與細部設計階段，並因應修正BRT藍線主要問題與部分技術問題需時修正，已納入發包文件內容中，西延段業已召開4場地方說明會，目前BRT藍線西延段細設部分已進行工程預告作業，近期將辦理工程招標。
3.東延線規劃設計部分，本路線之設計案於今年流標，且交通部鐵路改建工程局刻正辦理之臺中鐵路高架之轉運站亦需納入BRT月臺，囿於該局未能辦理BRT相關設計與施作，且該系統亦需與BRT藍線主線與未來東延線整合，故此部分改納入BRT藍線東延段中，本案亦同步修正標案內容後重新招標，現已評選出優勝廠商辦理後續細設工作。
【佐證文件】
6-1 藍線往西延伸段說明會
6-2 BRT月臺設計部分納入東延段
6-3 都市設計審議專案小組會議</t>
    <phoneticPr fontId="2" type="noConversion"/>
  </si>
  <si>
    <r>
      <t>1.本案係本市重大建設捷運G3站出入口用地建設事宜，本府規劃為機關及捷運人員訓練中心空間使用，並兼做交通轉乘擴充之用，以提供大坑及軍功地區運輸服務，並提升土地增值效益及提供民眾多方位之使用空間。
2.案內包含G3車站出入口、員工訓練中心、備援行控中心、緊急維修中心等捷運設施，及本局行政辦公空間之共構大樓等多方面整合，需與臺北市捷運工程局研商共構大樓與站體整體之建築檢討，介面複雜。
3.鑑於臺中捷運通車時程，</t>
    </r>
    <r>
      <rPr>
        <sz val="10"/>
        <color indexed="10"/>
        <rFont val="標楷體"/>
        <family val="4"/>
        <charset val="136"/>
      </rPr>
      <t>本案預計104年中細部設計即可完成，以符合時程，</t>
    </r>
    <r>
      <rPr>
        <sz val="10"/>
        <color indexed="8"/>
        <rFont val="標楷體"/>
        <family val="4"/>
        <charset val="136"/>
      </rPr>
      <t>並如期達成捷運通車目標，倘重新編列預算恐緩不濟急。
【佐證文件】
9-1 G3車站捷運共構大樓設計作業</t>
    </r>
    <phoneticPr fontId="2" type="noConversion"/>
  </si>
  <si>
    <t>1.本案經費龐大，其中包含BRT藍線西延段工程經費(約4.1億元)、東延段工程經費(約7億元，本案經費不足處以後續年度預算支應)、BRT車輛與BRT後續路網規劃設計費(約1億元)。
2.西延段工程經費部分，因西延段規劃設計自102年11月29日簽約開始，經過基本設計與細部設計階段，並因應修正BRT藍線主要問題與部分技術問題需時修正，已納入發包文件內容中，西延段業已召開4場地方說明會，目前BRT藍線西延段細設部分已進行工程預告作業，近期將辦理工程招標。
3.東延線規劃設計部分，本路線之設計案於今年流標，且交通部鐵路改建工程局刻正辦理之臺中鐵路高架之轉運站亦需納入BRT月臺，囿於該局未能辦理BRT相關設計與施作，且該系統亦需與BRT藍線主線與未來東延線整合，故此部分改納入BRT藍線東延段中，本案亦同步修正標案內容後重新招標，現已評選出優勝廠商辦理後續細設工作。
4.後續路網規劃設計費部分，本局已委託專業顧問公司進行BRT後續路網可行性研究及規劃，該報告為求完整歷經多次修改始於103年9月9日獲本局核備，為因應2018國際花卉博覽會，本局隨即辦理BRT後續路網棕線專案管理之發包作業，於103年10月16日上網公開閱覽，目前正積極準備後續招標文件中。
【佐證文件】
7-1 藍線往西延伸段說明會
7-2 BRT月臺設計部分納入東延段
7-3 都市設計審議專案小組會議</t>
    <phoneticPr fontId="2" type="noConversion"/>
  </si>
  <si>
    <r>
      <t>本案因配合土地開發場站分別於103年9月、10月、11月完成用地協議價購(詳佐證文件2-1)、捷運需用土地撥用及一併徵收等案，</t>
    </r>
    <r>
      <rPr>
        <sz val="10"/>
        <color indexed="10"/>
        <rFont val="標楷體"/>
        <family val="4"/>
        <charset val="136"/>
      </rPr>
      <t>又預計將於104年度持續辦理捷運穿越空間地上權取得(詳佐證文件2-2)</t>
    </r>
    <r>
      <rPr>
        <sz val="10"/>
        <color indexed="8"/>
        <rFont val="標楷體"/>
        <family val="4"/>
        <charset val="136"/>
      </rPr>
      <t>，爰後續仍需委託代書辦理產轉及支付地政事務所相關產權移轉規費、稅費，故辦理本項費用保留。
【佐證文件】
2-1土地開發協議價購協議書（已完成土開用地取得） 
2-2 穿越空間樁位側釘案預定期程表（今年及104年徵收地上權作業進度）</t>
    </r>
    <phoneticPr fontId="2" type="noConversion"/>
  </si>
  <si>
    <r>
      <t>因應103年10月、11月土地開發場站已簽訂協議價購契約書，後續將發放建築改良物、自動拆遷獎勵金等費用，又配合捷運綠線穿越空間完成分割測量後，</t>
    </r>
    <r>
      <rPr>
        <sz val="10"/>
        <color indexed="10"/>
        <rFont val="標楷體"/>
        <family val="4"/>
        <charset val="136"/>
      </rPr>
      <t>預計於104年度持續辦理徵收地上權作業</t>
    </r>
    <r>
      <rPr>
        <sz val="10"/>
        <color indexed="8"/>
        <rFont val="標楷體"/>
        <family val="4"/>
        <charset val="136"/>
      </rPr>
      <t>，故辦理保留。
【佐證文件】
3-1土地開發協議價購協議書（已完成土開用地取得） 
3-2 穿越空間樁位側釘案預定期程表（今年及104年徵收地上權作業進度）</t>
    </r>
    <phoneticPr fontId="2" type="noConversion"/>
  </si>
  <si>
    <t>計畫名稱</t>
    <phoneticPr fontId="2" type="noConversion"/>
  </si>
  <si>
    <t>備註</t>
    <phoneticPr fontId="18" type="noConversion"/>
  </si>
  <si>
    <t>收支對列</t>
    <phoneticPr fontId="2" type="noConversion"/>
  </si>
  <si>
    <t>合   計</t>
    <phoneticPr fontId="18" type="noConversion"/>
  </si>
  <si>
    <t>中央補助款</t>
    <phoneticPr fontId="18" type="noConversion"/>
  </si>
  <si>
    <t>104年
預算數</t>
    <phoneticPr fontId="18" type="noConversion"/>
  </si>
  <si>
    <t>新興計畫</t>
    <phoneticPr fontId="18" type="noConversion"/>
  </si>
  <si>
    <t>延續性計畫</t>
    <phoneticPr fontId="18" type="noConversion"/>
  </si>
  <si>
    <t>V</t>
    <phoneticPr fontId="18" type="noConversion"/>
  </si>
  <si>
    <t>市長政見</t>
    <phoneticPr fontId="18" type="noConversion"/>
  </si>
  <si>
    <t>單位：新臺幣千元</t>
    <phoneticPr fontId="18" type="noConversion"/>
  </si>
  <si>
    <t>計畫內容</t>
    <phoneticPr fontId="18" type="noConversion"/>
  </si>
  <si>
    <t>計畫
性質</t>
    <phoneticPr fontId="18" type="noConversion"/>
  </si>
  <si>
    <t>市庫負擔</t>
  </si>
  <si>
    <t>案號
(優先順序)</t>
    <phoneticPr fontId="2" type="noConversion"/>
  </si>
  <si>
    <t>類別</t>
    <phoneticPr fontId="2" type="noConversion"/>
  </si>
  <si>
    <t>機關代碼及名稱:</t>
    <phoneticPr fontId="18" type="noConversion"/>
  </si>
  <si>
    <r>
      <t>以前年度預算
編列</t>
    </r>
    <r>
      <rPr>
        <b/>
        <sz val="14"/>
        <rFont val="標楷體"/>
        <family val="4"/>
        <charset val="136"/>
      </rPr>
      <t>與執行</t>
    </r>
    <r>
      <rPr>
        <sz val="14"/>
        <rFont val="標楷體"/>
        <family val="4"/>
        <charset val="136"/>
      </rPr>
      <t>情形</t>
    </r>
    <phoneticPr fontId="18" type="noConversion"/>
  </si>
  <si>
    <t>經費來源(資本門)</t>
    <phoneticPr fontId="2" type="noConversion"/>
  </si>
  <si>
    <t>填表說明:</t>
    <phoneticPr fontId="2" type="noConversion"/>
  </si>
  <si>
    <r>
      <t>1.</t>
    </r>
    <r>
      <rPr>
        <u/>
        <sz val="14"/>
        <color rgb="FFFF0000"/>
        <rFont val="標楷體"/>
        <family val="4"/>
        <charset val="136"/>
      </rPr>
      <t>一般施政經常門計畫請按輕重緩急於歲出基準需求調整納編，請勿提送。</t>
    </r>
    <r>
      <rPr>
        <sz val="14"/>
        <rFont val="標楷體"/>
        <family val="4"/>
        <charset val="136"/>
      </rPr>
      <t xml:space="preserve">
</t>
    </r>
    <phoneticPr fontId="2" type="noConversion"/>
  </si>
  <si>
    <t>2.一般施政資本門計畫請逐案填列經費概算表(附表1)，如屬新購或汰舊換新車輛，請填列新購或汰舊換新車輛明細表(附表2)。</t>
    <phoneticPr fontId="2" type="noConversion"/>
  </si>
  <si>
    <t>3.類別欄：A：車輛、B：廳舍、C：資訊、D：其他資本門計畫。</t>
    <phoneticPr fontId="2" type="noConversion"/>
  </si>
  <si>
    <r>
      <t>4.中央補助款請檢附中央核定函佐證</t>
    </r>
    <r>
      <rPr>
        <sz val="14"/>
        <rFont val="新細明體"/>
        <family val="1"/>
        <charset val="136"/>
      </rPr>
      <t>。</t>
    </r>
    <phoneticPr fontId="2" type="noConversion"/>
  </si>
  <si>
    <t>5.延續性計畫請務必填列以前年度預算編列情形。</t>
    <phoneticPr fontId="2" type="noConversion"/>
  </si>
  <si>
    <t>6.完成本府性別影響評估程序之計畫，請於備註欄備註「性別預算」。</t>
    <phoneticPr fontId="2" type="noConversion"/>
  </si>
  <si>
    <t>7.計畫內容欄請精簡說明，字數限制200字以內。</t>
    <phoneticPr fontId="2" type="noConversion"/>
  </si>
  <si>
    <t>填表單位：</t>
    <phoneticPr fontId="2" type="noConversion"/>
  </si>
  <si>
    <t>覆核：</t>
    <phoneticPr fontId="18" type="noConversion"/>
  </si>
  <si>
    <t>會計單位：</t>
    <phoneticPr fontId="18" type="noConversion"/>
  </si>
  <si>
    <t>機關首長：</t>
    <phoneticPr fontId="18" type="noConversion"/>
  </si>
  <si>
    <t>108年度一般施政計畫提預算審查會明細表</t>
    <phoneticPr fontId="2" type="noConversion"/>
  </si>
  <si>
    <r>
      <t>(1)107年度預算數xxxx千元</t>
    </r>
    <r>
      <rPr>
        <sz val="14"/>
        <rFont val="新細明體"/>
        <family val="1"/>
        <charset val="136"/>
      </rPr>
      <t>、</t>
    </r>
    <r>
      <rPr>
        <sz val="14"/>
        <rFont val="標楷體"/>
        <family val="4"/>
        <charset val="136"/>
      </rPr>
      <t>實支數xxxx千元、權責數xxxx千元          
(2)106年度預算數xxxx千元、實支數xxxx千元、保留數xxxx千元</t>
    </r>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</si>
</sst>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76" formatCode="0_);[Red]\(0\)"/>
    <numFmt numFmtId="177" formatCode="#,##0_);[Red]\(#,##0\)"/>
    <numFmt numFmtId="178" formatCode="#,##0_ "/>
    <numFmt numFmtId="179" formatCode="#,##0;[Red]\(#,##0\)"/>
    <numFmt numFmtId="180" formatCode="_(* #,##0_);_(* \(#,##0\);_(* &quot;-&quot;_);_(@_)"/>
  </numFmts>
  <fonts count="35">
    <font>
      <sz val="12"/>
      <color theme="1"/>
      <name val="新細明體"/>
      <family val="1"/>
      <charset val="136"/>
      <scheme val="minor"/>
    </font>
    <font>
      <sz val="12"/>
      <color indexed="8"/>
      <name val="新細明體"/>
      <family val="1"/>
      <charset val="136"/>
    </font>
    <font>
      <sz val="9"/>
      <name val="新細明體"/>
      <family val="1"/>
      <charset val="136"/>
    </font>
    <font>
      <sz val="12"/>
      <color indexed="8"/>
      <name val="新細明體"/>
      <family val="1"/>
      <charset val="136"/>
    </font>
    <font>
      <sz val="12"/>
      <color indexed="8"/>
      <name val="標楷體"/>
      <family val="4"/>
      <charset val="136"/>
    </font>
    <font>
      <sz val="20"/>
      <color indexed="8"/>
      <name val="標楷體"/>
      <family val="4"/>
      <charset val="136"/>
    </font>
    <font>
      <sz val="9"/>
      <name val="新細明體"/>
      <family val="1"/>
      <charset val="136"/>
    </font>
    <font>
      <sz val="9"/>
      <name val="新細明體"/>
      <family val="1"/>
      <charset val="136"/>
    </font>
    <font>
      <sz val="11"/>
      <color indexed="8"/>
      <name val="標楷體"/>
      <family val="4"/>
      <charset val="136"/>
    </font>
    <font>
      <sz val="11"/>
      <name val="標楷體"/>
      <family val="4"/>
      <charset val="136"/>
    </font>
    <font>
      <u/>
      <sz val="11"/>
      <color indexed="8"/>
      <name val="標楷體"/>
      <family val="4"/>
      <charset val="136"/>
    </font>
    <font>
      <u/>
      <sz val="11"/>
      <color indexed="8"/>
      <name val="標楷體"/>
      <family val="4"/>
      <charset val="136"/>
    </font>
    <font>
      <u/>
      <sz val="11"/>
      <name val="標楷體"/>
      <family val="4"/>
      <charset val="136"/>
    </font>
    <font>
      <sz val="11"/>
      <color indexed="8"/>
      <name val="Times New Roman"/>
      <family val="1"/>
    </font>
    <font>
      <sz val="10"/>
      <color indexed="8"/>
      <name val="標楷體"/>
      <family val="4"/>
      <charset val="136"/>
    </font>
    <font>
      <sz val="10"/>
      <name val="標楷體"/>
      <family val="4"/>
      <charset val="136"/>
    </font>
    <font>
      <sz val="10"/>
      <color indexed="10"/>
      <name val="標楷體"/>
      <family val="4"/>
      <charset val="136"/>
    </font>
    <font>
      <sz val="14"/>
      <name val="標楷體"/>
      <family val="4"/>
      <charset val="136"/>
    </font>
    <font>
      <sz val="9"/>
      <name val="新細明體"/>
      <family val="1"/>
      <charset val="136"/>
    </font>
    <font>
      <sz val="12"/>
      <color theme="1"/>
      <name val="新細明體"/>
      <family val="1"/>
      <charset val="136"/>
      <scheme val="minor"/>
    </font>
    <font>
      <sz val="12"/>
      <color theme="1"/>
      <name val="標楷體"/>
      <family val="4"/>
      <charset val="136"/>
    </font>
    <font>
      <sz val="11"/>
      <color theme="1"/>
      <name val="新細明體"/>
      <family val="1"/>
      <charset val="136"/>
      <scheme val="minor"/>
    </font>
    <font>
      <sz val="11"/>
      <color theme="1"/>
      <name val="標楷體"/>
      <family val="4"/>
      <charset val="136"/>
    </font>
    <font>
      <sz val="12"/>
      <name val="新細明體"/>
      <family val="1"/>
      <charset val="136"/>
      <scheme val="minor"/>
    </font>
    <font>
      <sz val="10"/>
      <color theme="1"/>
      <name val="新細明體"/>
      <family val="1"/>
      <charset val="136"/>
      <scheme val="minor"/>
    </font>
    <font>
      <sz val="10"/>
      <color theme="1"/>
      <name val="標楷體"/>
      <family val="4"/>
      <charset val="136"/>
    </font>
    <font>
      <sz val="14"/>
      <name val="新細明體"/>
      <family val="1"/>
      <charset val="136"/>
    </font>
    <font>
      <sz val="14"/>
      <name val="新細明體"/>
      <family val="1"/>
      <charset val="136"/>
      <scheme val="minor"/>
    </font>
    <font>
      <sz val="20"/>
      <name val="標楷體"/>
      <family val="4"/>
      <charset val="136"/>
    </font>
    <font>
      <b/>
      <sz val="14"/>
      <name val="標楷體"/>
      <family val="4"/>
      <charset val="136"/>
    </font>
    <font>
      <sz val="12"/>
      <name val="標楷體"/>
      <family val="4"/>
      <charset val="136"/>
    </font>
    <font>
      <sz val="12"/>
      <name val="新細明體"/>
      <family val="1"/>
      <charset val="136"/>
    </font>
    <font>
      <sz val="12"/>
      <name val="Times New Roman"/>
      <family val="1"/>
    </font>
    <font>
      <sz val="9"/>
      <name val="新細明體"/>
      <family val="2"/>
      <charset val="136"/>
      <scheme val="minor"/>
    </font>
    <font>
      <u/>
      <sz val="14"/>
      <color rgb="FFFF0000"/>
      <name val="標楷體"/>
      <family val="4"/>
      <charset val="13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0" fontId="19" fillId="0" borderId="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0" fontId="31" fillId="0" borderId="0"/>
    <xf numFmtId="0" fontId="32" fillId="0" borderId="0"/>
    <xf numFmtId="43" fontId="31" fillId="0" borderId="0" applyFont="0" applyFill="0" applyBorder="0" applyAlignment="0" applyProtection="0">
      <alignment vertical="center"/>
    </xf>
    <xf numFmtId="180" fontId="32" fillId="0" borderId="0" applyFont="0" applyFill="0" applyBorder="0" applyAlignment="0" applyProtection="0"/>
  </cellStyleXfs>
  <cellXfs count="291">
    <xf numFmtId="0" fontId="0" fillId="0" borderId="0" xfId="0">
      <alignment vertical="center"/>
    </xf>
    <xf numFmtId="176" fontId="0" fillId="0" borderId="0" xfId="0" applyNumberFormat="1" applyAlignment="1">
      <alignment horizontal="center" vertical="center"/>
    </xf>
    <xf numFmtId="0" fontId="0" fillId="0" borderId="0" xfId="0" applyAlignment="1">
      <alignment horizontal="center" vertical="center"/>
    </xf>
    <xf numFmtId="177" fontId="5" fillId="0" borderId="0" xfId="0" applyNumberFormat="1" applyFont="1" applyBorder="1" applyAlignment="1">
      <alignment horizontal="center" vertical="center"/>
    </xf>
    <xf numFmtId="177" fontId="0" fillId="0" borderId="0" xfId="0" applyNumberFormat="1">
      <alignment vertical="center"/>
    </xf>
    <xf numFmtId="178" fontId="5" fillId="0" borderId="0" xfId="0" applyNumberFormat="1" applyFont="1" applyBorder="1" applyAlignment="1">
      <alignment horizontal="center" vertical="center"/>
    </xf>
    <xf numFmtId="178" fontId="0" fillId="0" borderId="0" xfId="0" applyNumberFormat="1" applyAlignment="1">
      <alignment vertical="center"/>
    </xf>
    <xf numFmtId="0" fontId="0" fillId="0" borderId="0" xfId="0" applyAlignment="1">
      <alignment horizontal="left" vertical="center" wrapText="1"/>
    </xf>
    <xf numFmtId="0" fontId="4" fillId="0" borderId="1" xfId="0" applyFont="1" applyBorder="1" applyAlignment="1">
      <alignment horizontal="right" vertical="center" wrapText="1"/>
    </xf>
    <xf numFmtId="0" fontId="21" fillId="0" borderId="0" xfId="0" applyFont="1">
      <alignment vertical="center"/>
    </xf>
    <xf numFmtId="177" fontId="8" fillId="0" borderId="2" xfId="0" applyNumberFormat="1" applyFont="1" applyBorder="1" applyAlignment="1">
      <alignment horizontal="center" vertical="center"/>
    </xf>
    <xf numFmtId="178" fontId="8" fillId="0" borderId="2" xfId="0" applyNumberFormat="1" applyFont="1" applyBorder="1" applyAlignment="1">
      <alignment horizontal="center" vertical="center" wrapText="1"/>
    </xf>
    <xf numFmtId="0" fontId="8" fillId="0" borderId="0" xfId="0" applyFont="1">
      <alignment vertical="center"/>
    </xf>
    <xf numFmtId="176" fontId="8" fillId="0" borderId="0" xfId="0" applyNumberFormat="1" applyFont="1" applyAlignment="1">
      <alignment horizontal="left" vertical="center"/>
    </xf>
    <xf numFmtId="0" fontId="8" fillId="0" borderId="0" xfId="0" applyFont="1" applyAlignment="1">
      <alignment horizontal="left" vertical="center"/>
    </xf>
    <xf numFmtId="177" fontId="8" fillId="0" borderId="0" xfId="0" applyNumberFormat="1" applyFont="1" applyAlignment="1">
      <alignment horizontal="left" vertical="center"/>
    </xf>
    <xf numFmtId="177" fontId="8" fillId="0" borderId="0" xfId="0" applyNumberFormat="1" applyFont="1" applyAlignment="1">
      <alignment horizontal="center" vertical="center"/>
    </xf>
    <xf numFmtId="178" fontId="8" fillId="0" borderId="0" xfId="0" applyNumberFormat="1"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center" vertical="center"/>
    </xf>
    <xf numFmtId="177" fontId="8" fillId="0" borderId="0" xfId="0" applyNumberFormat="1" applyFont="1">
      <alignment vertical="center"/>
    </xf>
    <xf numFmtId="178" fontId="8" fillId="0" borderId="0" xfId="0" applyNumberFormat="1" applyFont="1" applyAlignment="1">
      <alignment vertical="center"/>
    </xf>
    <xf numFmtId="0" fontId="22" fillId="0" borderId="0" xfId="0" applyFont="1">
      <alignment vertical="center"/>
    </xf>
    <xf numFmtId="176" fontId="9" fillId="0" borderId="0" xfId="0" applyNumberFormat="1" applyFont="1" applyAlignment="1">
      <alignment horizontal="left" vertical="center"/>
    </xf>
    <xf numFmtId="176" fontId="12" fillId="0" borderId="0" xfId="0" applyNumberFormat="1" applyFont="1" applyAlignment="1">
      <alignment horizontal="left" vertical="center"/>
    </xf>
    <xf numFmtId="0" fontId="11" fillId="0" borderId="0" xfId="0" applyFont="1" applyAlignment="1">
      <alignment horizontal="left" vertical="center"/>
    </xf>
    <xf numFmtId="177" fontId="11" fillId="0" borderId="0" xfId="0" applyNumberFormat="1" applyFont="1" applyAlignment="1">
      <alignment horizontal="left" vertical="center"/>
    </xf>
    <xf numFmtId="177" fontId="11" fillId="0" borderId="0" xfId="0" applyNumberFormat="1" applyFont="1" applyAlignment="1">
      <alignment horizontal="center" vertical="center"/>
    </xf>
    <xf numFmtId="178" fontId="11" fillId="0" borderId="0" xfId="0" applyNumberFormat="1"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vertical="center"/>
    </xf>
    <xf numFmtId="176" fontId="10" fillId="0" borderId="0" xfId="0" applyNumberFormat="1" applyFont="1" applyAlignment="1">
      <alignment horizontal="left" vertical="center"/>
    </xf>
    <xf numFmtId="177" fontId="8"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xf>
    <xf numFmtId="0" fontId="0" fillId="0" borderId="0" xfId="0" applyFont="1">
      <alignment vertical="center"/>
    </xf>
    <xf numFmtId="177" fontId="20" fillId="0" borderId="2" xfId="0" applyNumberFormat="1" applyFont="1" applyBorder="1" applyAlignment="1">
      <alignment horizontal="center" vertical="center" wrapText="1"/>
    </xf>
    <xf numFmtId="177" fontId="20" fillId="0" borderId="3" xfId="0" applyNumberFormat="1" applyFont="1" applyBorder="1" applyAlignment="1">
      <alignment horizontal="center" vertical="center" wrapText="1"/>
    </xf>
    <xf numFmtId="0" fontId="8" fillId="0" borderId="0" xfId="0" applyFont="1" applyAlignment="1">
      <alignment vertical="center" wrapText="1"/>
    </xf>
    <xf numFmtId="0" fontId="21" fillId="0" borderId="0" xfId="0" applyFont="1" applyAlignment="1">
      <alignment vertical="center" wrapText="1"/>
    </xf>
    <xf numFmtId="178" fontId="8" fillId="0" borderId="2" xfId="2" applyNumberFormat="1" applyFont="1" applyBorder="1" applyAlignment="1">
      <alignment horizontal="center" vertical="center" wrapText="1"/>
    </xf>
    <xf numFmtId="0" fontId="22" fillId="0" borderId="0" xfId="0" applyFont="1" applyAlignment="1">
      <alignment horizontal="center" vertical="center"/>
    </xf>
    <xf numFmtId="177" fontId="10" fillId="0" borderId="0" xfId="0" applyNumberFormat="1" applyFont="1" applyAlignment="1">
      <alignment horizontal="center" vertical="center"/>
    </xf>
    <xf numFmtId="177" fontId="20" fillId="0" borderId="0" xfId="0" applyNumberFormat="1" applyFont="1" applyAlignment="1">
      <alignment horizontal="center" vertical="center"/>
    </xf>
    <xf numFmtId="178" fontId="20" fillId="0" borderId="0" xfId="0" applyNumberFormat="1" applyFont="1" applyAlignment="1">
      <alignment horizontal="center" vertical="center"/>
    </xf>
    <xf numFmtId="178" fontId="8" fillId="2" borderId="2" xfId="0" applyNumberFormat="1" applyFont="1" applyFill="1" applyBorder="1" applyAlignment="1">
      <alignment horizontal="center" vertical="center"/>
    </xf>
    <xf numFmtId="0" fontId="0" fillId="2" borderId="0" xfId="0" applyFill="1">
      <alignment vertical="center"/>
    </xf>
    <xf numFmtId="178" fontId="8" fillId="2" borderId="2" xfId="2" applyNumberFormat="1" applyFont="1" applyFill="1" applyBorder="1" applyAlignment="1">
      <alignment horizontal="center" vertical="center" wrapText="1"/>
    </xf>
    <xf numFmtId="178" fontId="9" fillId="2" borderId="2" xfId="0" applyNumberFormat="1" applyFont="1" applyFill="1" applyBorder="1" applyAlignment="1">
      <alignment horizontal="center" vertical="center"/>
    </xf>
    <xf numFmtId="0" fontId="9" fillId="2" borderId="0" xfId="0" applyFont="1" applyFill="1">
      <alignment vertical="center"/>
    </xf>
    <xf numFmtId="177" fontId="9" fillId="2" borderId="2"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2" borderId="0" xfId="0" applyFont="1" applyFill="1">
      <alignment vertical="center"/>
    </xf>
    <xf numFmtId="177" fontId="8" fillId="2" borderId="2"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xf>
    <xf numFmtId="0" fontId="8" fillId="2" borderId="4" xfId="0" applyFont="1" applyFill="1" applyBorder="1" applyAlignment="1">
      <alignment horizontal="left" vertical="center" wrapText="1"/>
    </xf>
    <xf numFmtId="178" fontId="8" fillId="2" borderId="4" xfId="0" applyNumberFormat="1" applyFont="1" applyFill="1" applyBorder="1" applyAlignment="1">
      <alignment horizontal="center" vertical="center"/>
    </xf>
    <xf numFmtId="0" fontId="8" fillId="2" borderId="6" xfId="0" applyFont="1" applyFill="1" applyBorder="1" applyAlignment="1">
      <alignment horizontal="left" vertical="center" wrapText="1"/>
    </xf>
    <xf numFmtId="178" fontId="8" fillId="2" borderId="6"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0" fontId="8" fillId="0" borderId="0" xfId="0" applyFont="1" applyFill="1">
      <alignment vertical="center"/>
    </xf>
    <xf numFmtId="0" fontId="22" fillId="0" borderId="4" xfId="0" applyFont="1" applyFill="1" applyBorder="1" applyAlignment="1">
      <alignment horizontal="center" vertical="center" wrapText="1"/>
    </xf>
    <xf numFmtId="3" fontId="20" fillId="0" borderId="2" xfId="0" applyNumberFormat="1" applyFont="1" applyFill="1" applyBorder="1" applyAlignment="1">
      <alignment horizontal="center" vertical="center"/>
    </xf>
    <xf numFmtId="0" fontId="0" fillId="0" borderId="4" xfId="0" applyFill="1" applyBorder="1" applyAlignment="1">
      <alignment vertical="center" wrapText="1"/>
    </xf>
    <xf numFmtId="3" fontId="20" fillId="0" borderId="4" xfId="0" applyNumberFormat="1" applyFont="1" applyFill="1" applyBorder="1" applyAlignment="1">
      <alignment horizontal="center" vertical="center"/>
    </xf>
    <xf numFmtId="0" fontId="0" fillId="0" borderId="5" xfId="0" applyFill="1" applyBorder="1" applyAlignment="1">
      <alignment vertical="center"/>
    </xf>
    <xf numFmtId="0" fontId="0" fillId="0" borderId="5" xfId="0" applyFill="1" applyBorder="1" applyAlignment="1">
      <alignment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22"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0" fillId="0" borderId="2" xfId="0" applyFont="1" applyBorder="1" applyAlignment="1">
      <alignment horizontal="center" vertical="center" wrapText="1"/>
    </xf>
    <xf numFmtId="178" fontId="8" fillId="2" borderId="6" xfId="0" applyNumberFormat="1"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41" fontId="8" fillId="0" borderId="0" xfId="0" applyNumberFormat="1" applyFont="1">
      <alignment vertical="center"/>
    </xf>
    <xf numFmtId="0" fontId="9" fillId="2" borderId="4" xfId="0" applyFont="1" applyFill="1" applyBorder="1" applyAlignment="1">
      <alignment horizontal="center" vertical="center" wrapText="1"/>
    </xf>
    <xf numFmtId="0" fontId="0" fillId="0" borderId="5" xfId="0"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1" fillId="0" borderId="0" xfId="0" applyFont="1" applyAlignment="1">
      <alignment horizontal="center" vertical="center"/>
    </xf>
    <xf numFmtId="0" fontId="8" fillId="2" borderId="0" xfId="0" applyFont="1" applyFill="1" applyAlignment="1">
      <alignment vertical="top"/>
    </xf>
    <xf numFmtId="179" fontId="17" fillId="0" borderId="0" xfId="0" applyNumberFormat="1" applyFont="1" applyAlignment="1">
      <alignment vertical="top" wrapText="1"/>
    </xf>
    <xf numFmtId="0" fontId="17" fillId="0" borderId="0"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179" fontId="17" fillId="0" borderId="0" xfId="0" applyNumberFormat="1" applyFont="1" applyBorder="1" applyAlignment="1">
      <alignment vertical="center"/>
    </xf>
    <xf numFmtId="179" fontId="17" fillId="0" borderId="0" xfId="0" applyNumberFormat="1" applyFont="1" applyAlignment="1">
      <alignment vertical="center"/>
    </xf>
    <xf numFmtId="176" fontId="17" fillId="0" borderId="0" xfId="0" applyNumberFormat="1" applyFont="1" applyAlignment="1">
      <alignment horizontal="left" vertical="top"/>
    </xf>
    <xf numFmtId="49" fontId="17" fillId="0" borderId="0" xfId="0" applyNumberFormat="1" applyFont="1" applyAlignment="1">
      <alignment vertical="center"/>
    </xf>
    <xf numFmtId="49" fontId="17" fillId="0" borderId="0" xfId="0" applyNumberFormat="1" applyFont="1" applyAlignment="1">
      <alignment horizontal="center" vertical="center"/>
    </xf>
    <xf numFmtId="176" fontId="17" fillId="0" borderId="0" xfId="0" applyNumberFormat="1" applyFont="1" applyFill="1" applyAlignment="1">
      <alignment horizontal="left" vertical="center"/>
    </xf>
    <xf numFmtId="176" fontId="17" fillId="0" borderId="0" xfId="0" applyNumberFormat="1" applyFont="1" applyAlignment="1">
      <alignment horizontal="left" vertical="center"/>
    </xf>
    <xf numFmtId="176" fontId="27" fillId="0" borderId="0" xfId="0" applyNumberFormat="1" applyFont="1" applyAlignment="1">
      <alignment horizontal="center" vertical="center"/>
    </xf>
    <xf numFmtId="0" fontId="27" fillId="0" borderId="0" xfId="0" applyFont="1">
      <alignment vertical="center"/>
    </xf>
    <xf numFmtId="179" fontId="27" fillId="0" borderId="0" xfId="0" applyNumberFormat="1" applyFont="1" applyAlignment="1">
      <alignment vertical="center"/>
    </xf>
    <xf numFmtId="179" fontId="27" fillId="0" borderId="0" xfId="0" applyNumberFormat="1" applyFont="1" applyBorder="1" applyAlignment="1">
      <alignment vertical="center"/>
    </xf>
    <xf numFmtId="176" fontId="17" fillId="3" borderId="15" xfId="0" applyNumberFormat="1" applyFont="1" applyFill="1" applyBorder="1" applyAlignment="1">
      <alignment horizontal="center" vertical="center" wrapText="1"/>
    </xf>
    <xf numFmtId="176" fontId="17" fillId="3" borderId="18" xfId="0" applyNumberFormat="1" applyFont="1" applyFill="1" applyBorder="1" applyAlignment="1">
      <alignment horizontal="center" vertical="center" wrapText="1"/>
    </xf>
    <xf numFmtId="176" fontId="17"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xf>
    <xf numFmtId="179" fontId="17" fillId="3" borderId="2" xfId="0" applyNumberFormat="1" applyFont="1" applyFill="1" applyBorder="1" applyAlignment="1">
      <alignment vertical="center"/>
    </xf>
    <xf numFmtId="178" fontId="17" fillId="3" borderId="17" xfId="0" applyNumberFormat="1" applyFont="1" applyFill="1" applyBorder="1" applyAlignment="1">
      <alignment horizontal="center" vertical="center" wrapText="1"/>
    </xf>
    <xf numFmtId="176" fontId="17" fillId="0" borderId="18" xfId="0" applyNumberFormat="1" applyFont="1" applyBorder="1" applyAlignment="1">
      <alignment horizontal="center" vertical="center" wrapText="1"/>
    </xf>
    <xf numFmtId="0" fontId="17" fillId="0" borderId="2" xfId="0" applyFont="1" applyBorder="1" applyAlignment="1">
      <alignment horizontal="center" vertical="center"/>
    </xf>
    <xf numFmtId="179" fontId="17" fillId="0" borderId="2" xfId="0" applyNumberFormat="1" applyFont="1" applyBorder="1" applyAlignment="1">
      <alignment vertical="center"/>
    </xf>
    <xf numFmtId="179" fontId="17" fillId="0" borderId="2" xfId="0" applyNumberFormat="1" applyFont="1" applyBorder="1" applyAlignment="1">
      <alignment vertical="center" wrapText="1"/>
    </xf>
    <xf numFmtId="178" fontId="17" fillId="0" borderId="17" xfId="0" applyNumberFormat="1" applyFont="1" applyBorder="1" applyAlignment="1">
      <alignment horizontal="center" vertical="center" wrapText="1"/>
    </xf>
    <xf numFmtId="176" fontId="17" fillId="0" borderId="15"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0" fontId="17" fillId="0" borderId="0" xfId="0" applyFont="1" applyAlignment="1">
      <alignment horizontal="left" vertical="center"/>
    </xf>
    <xf numFmtId="0" fontId="17" fillId="0" borderId="2" xfId="0" applyFont="1" applyBorder="1" applyAlignment="1">
      <alignment horizontal="left" vertical="center" wrapText="1"/>
    </xf>
    <xf numFmtId="0" fontId="17" fillId="0" borderId="0" xfId="0" applyFont="1" applyBorder="1" applyAlignment="1">
      <alignment horizontal="left" vertical="center"/>
    </xf>
    <xf numFmtId="178" fontId="17" fillId="0" borderId="0" xfId="0" applyNumberFormat="1" applyFont="1" applyAlignment="1">
      <alignment horizontal="center" vertical="center"/>
    </xf>
    <xf numFmtId="176" fontId="15" fillId="0" borderId="2" xfId="0" applyNumberFormat="1" applyFont="1" applyBorder="1" applyAlignment="1">
      <alignment horizontal="center" vertical="center" wrapText="1"/>
    </xf>
    <xf numFmtId="179" fontId="17" fillId="0" borderId="2" xfId="0" applyNumberFormat="1" applyFont="1" applyBorder="1" applyAlignment="1">
      <alignment horizontal="center" vertical="center" wrapText="1"/>
    </xf>
    <xf numFmtId="179" fontId="17" fillId="0" borderId="4" xfId="0" applyNumberFormat="1" applyFont="1" applyBorder="1" applyAlignment="1">
      <alignment horizontal="center" vertical="center" wrapText="1"/>
    </xf>
    <xf numFmtId="176" fontId="17" fillId="0" borderId="0" xfId="0" applyNumberFormat="1" applyFont="1" applyAlignment="1">
      <alignment horizontal="left" vertical="top" wrapText="1"/>
    </xf>
    <xf numFmtId="179" fontId="17" fillId="0" borderId="3" xfId="0" applyNumberFormat="1" applyFont="1" applyBorder="1" applyAlignment="1">
      <alignment vertical="center" wrapText="1"/>
    </xf>
    <xf numFmtId="179" fontId="17" fillId="0" borderId="0" xfId="0" applyNumberFormat="1" applyFont="1" applyBorder="1" applyAlignment="1">
      <alignment horizontal="right" vertical="center"/>
    </xf>
    <xf numFmtId="176" fontId="4" fillId="0" borderId="1" xfId="0" applyNumberFormat="1" applyFont="1" applyBorder="1" applyAlignment="1">
      <alignment horizontal="left" vertical="center"/>
    </xf>
    <xf numFmtId="0" fontId="0" fillId="0" borderId="1" xfId="0" applyBorder="1" applyAlignment="1">
      <alignment vertical="center"/>
    </xf>
    <xf numFmtId="0" fontId="8"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Border="1" applyAlignment="1">
      <alignment horizontal="center" vertical="center" wrapText="1"/>
    </xf>
    <xf numFmtId="177" fontId="8" fillId="0" borderId="5" xfId="0" applyNumberFormat="1" applyFont="1" applyFill="1" applyBorder="1" applyAlignment="1">
      <alignment horizontal="center" vertical="center" wrapText="1"/>
    </xf>
    <xf numFmtId="0" fontId="8" fillId="0" borderId="2" xfId="0" applyFont="1" applyFill="1" applyBorder="1" applyAlignment="1">
      <alignment vertical="top" wrapText="1"/>
    </xf>
    <xf numFmtId="0" fontId="8" fillId="0" borderId="2" xfId="0" applyFont="1" applyFill="1" applyBorder="1" applyAlignment="1">
      <alignment vertical="top"/>
    </xf>
    <xf numFmtId="0" fontId="14" fillId="2" borderId="5" xfId="0" applyFont="1" applyFill="1" applyBorder="1" applyAlignment="1">
      <alignment vertical="top" wrapText="1"/>
    </xf>
    <xf numFmtId="0" fontId="14" fillId="2" borderId="6" xfId="0" applyFont="1" applyFill="1" applyBorder="1" applyAlignment="1">
      <alignment vertical="top" wrapText="1"/>
    </xf>
    <xf numFmtId="0" fontId="14" fillId="2" borderId="4" xfId="0" applyFont="1" applyFill="1" applyBorder="1" applyAlignment="1">
      <alignment vertical="top" wrapText="1"/>
    </xf>
    <xf numFmtId="41" fontId="8" fillId="2" borderId="5"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177" fontId="8" fillId="0" borderId="5" xfId="0" applyNumberFormat="1" applyFont="1" applyFill="1" applyBorder="1" applyAlignment="1">
      <alignment horizontal="center" vertical="center"/>
    </xf>
    <xf numFmtId="177" fontId="8" fillId="0" borderId="6" xfId="0" applyNumberFormat="1" applyFont="1" applyFill="1" applyBorder="1" applyAlignment="1">
      <alignment horizontal="center" vertical="center"/>
    </xf>
    <xf numFmtId="0" fontId="0" fillId="0" borderId="4" xfId="0" applyFill="1" applyBorder="1" applyAlignment="1">
      <alignment horizontal="center" vertical="center"/>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4" xfId="0" applyFont="1" applyFill="1" applyBorder="1" applyAlignment="1">
      <alignment horizontal="left" vertical="top" wrapText="1"/>
    </xf>
    <xf numFmtId="0" fontId="24" fillId="0" borderId="6" xfId="0" applyFont="1" applyFill="1" applyBorder="1" applyAlignment="1">
      <alignment horizontal="left" vertical="top" wrapText="1"/>
    </xf>
    <xf numFmtId="0" fontId="0" fillId="0" borderId="4" xfId="0" applyBorder="1" applyAlignment="1">
      <alignment horizontal="left" vertical="top" wrapText="1"/>
    </xf>
    <xf numFmtId="0" fontId="9" fillId="2" borderId="5" xfId="0" applyFont="1" applyFill="1" applyBorder="1" applyAlignment="1">
      <alignment horizontal="left" vertical="top" wrapText="1"/>
    </xf>
    <xf numFmtId="0" fontId="0" fillId="0" borderId="6" xfId="0" applyBorder="1" applyAlignment="1">
      <alignment vertical="top"/>
    </xf>
    <xf numFmtId="0" fontId="0" fillId="0" borderId="4" xfId="0" applyBorder="1" applyAlignment="1">
      <alignment vertical="top"/>
    </xf>
    <xf numFmtId="0" fontId="22" fillId="0" borderId="2" xfId="0" applyFont="1" applyBorder="1" applyAlignment="1">
      <alignment vertical="top" wrapText="1"/>
    </xf>
    <xf numFmtId="0" fontId="20" fillId="0" borderId="2" xfId="0" applyFont="1" applyBorder="1" applyAlignment="1">
      <alignment vertical="top"/>
    </xf>
    <xf numFmtId="0" fontId="9" fillId="2" borderId="2" xfId="0" applyFont="1" applyFill="1" applyBorder="1" applyAlignment="1">
      <alignment vertical="top"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9" fillId="0" borderId="2" xfId="0" applyFont="1" applyBorder="1" applyAlignment="1">
      <alignment vertical="top" wrapText="1"/>
    </xf>
    <xf numFmtId="0" fontId="0" fillId="0" borderId="2" xfId="0" applyBorder="1" applyAlignment="1">
      <alignment vertical="top"/>
    </xf>
    <xf numFmtId="0" fontId="22" fillId="0" borderId="2" xfId="0" applyFont="1" applyBorder="1" applyAlignment="1">
      <alignment horizontal="left" vertical="top" wrapText="1"/>
    </xf>
    <xf numFmtId="0" fontId="8" fillId="0" borderId="2" xfId="0" applyFont="1" applyBorder="1" applyAlignment="1">
      <alignment vertical="top" wrapText="1"/>
    </xf>
    <xf numFmtId="0" fontId="8" fillId="0" borderId="2" xfId="0" applyFont="1" applyBorder="1" applyAlignment="1">
      <alignment vertical="top"/>
    </xf>
    <xf numFmtId="177" fontId="8" fillId="0" borderId="5"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6" fontId="8" fillId="0" borderId="5" xfId="0" applyNumberFormat="1" applyFont="1" applyBorder="1" applyAlignment="1">
      <alignment horizontal="center" vertical="center"/>
    </xf>
    <xf numFmtId="0" fontId="0" fillId="0" borderId="4" xfId="0" applyBorder="1" applyAlignment="1">
      <alignment horizontal="center" vertical="center"/>
    </xf>
    <xf numFmtId="177" fontId="8" fillId="0" borderId="5" xfId="0" applyNumberFormat="1" applyFont="1" applyBorder="1" applyAlignment="1">
      <alignment horizontal="center" vertical="center"/>
    </xf>
    <xf numFmtId="177" fontId="8" fillId="0" borderId="6" xfId="0" applyNumberFormat="1" applyFont="1" applyBorder="1" applyAlignment="1">
      <alignment horizontal="center" vertical="center"/>
    </xf>
    <xf numFmtId="178" fontId="8" fillId="0" borderId="5" xfId="0" applyNumberFormat="1" applyFont="1" applyFill="1" applyBorder="1" applyAlignment="1">
      <alignment horizontal="center" vertical="center" wrapText="1"/>
    </xf>
    <xf numFmtId="0" fontId="0" fillId="0" borderId="6" xfId="0" applyFill="1" applyBorder="1" applyAlignment="1">
      <alignment vertical="center" wrapText="1"/>
    </xf>
    <xf numFmtId="176" fontId="13" fillId="0" borderId="5" xfId="0" applyNumberFormat="1" applyFont="1" applyFill="1" applyBorder="1" applyAlignment="1">
      <alignment vertical="center"/>
    </xf>
    <xf numFmtId="0" fontId="0" fillId="0" borderId="6" xfId="0" applyFill="1" applyBorder="1" applyAlignment="1">
      <alignment vertical="center"/>
    </xf>
    <xf numFmtId="0" fontId="0" fillId="0" borderId="4" xfId="0" applyBorder="1" applyAlignment="1">
      <alignment vertical="center"/>
    </xf>
    <xf numFmtId="0" fontId="8"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Border="1" applyAlignment="1">
      <alignment horizontal="left" vertical="center" wrapText="1"/>
    </xf>
    <xf numFmtId="0" fontId="8" fillId="0" borderId="5" xfId="0" applyFont="1" applyFill="1" applyBorder="1" applyAlignment="1">
      <alignment horizontal="center" vertical="center"/>
    </xf>
    <xf numFmtId="0" fontId="0" fillId="0" borderId="6" xfId="0" applyFill="1" applyBorder="1" applyAlignment="1">
      <alignment horizontal="center" vertical="center"/>
    </xf>
    <xf numFmtId="41" fontId="8" fillId="0" borderId="5" xfId="0" applyNumberFormat="1" applyFont="1" applyBorder="1" applyAlignment="1">
      <alignment horizontal="center" vertical="center" wrapText="1"/>
    </xf>
    <xf numFmtId="41" fontId="8" fillId="0" borderId="6" xfId="0" applyNumberFormat="1" applyFont="1" applyBorder="1" applyAlignment="1">
      <alignment horizontal="center" vertical="center" wrapText="1"/>
    </xf>
    <xf numFmtId="41" fontId="9" fillId="2" borderId="5" xfId="0" applyNumberFormat="1" applyFont="1" applyFill="1" applyBorder="1" applyAlignment="1">
      <alignment horizontal="center" vertical="center" wrapText="1"/>
    </xf>
    <xf numFmtId="41" fontId="9" fillId="2" borderId="6" xfId="0" applyNumberFormat="1" applyFont="1" applyFill="1" applyBorder="1" applyAlignment="1">
      <alignment horizontal="center" vertical="center" wrapText="1"/>
    </xf>
    <xf numFmtId="0" fontId="23" fillId="2" borderId="4" xfId="0" applyFont="1" applyFill="1" applyBorder="1" applyAlignment="1">
      <alignment horizontal="center" vertical="center" wrapText="1"/>
    </xf>
    <xf numFmtId="177" fontId="9" fillId="2" borderId="5" xfId="0" applyNumberFormat="1" applyFont="1" applyFill="1" applyBorder="1" applyAlignment="1">
      <alignment horizontal="center" vertical="center"/>
    </xf>
    <xf numFmtId="177" fontId="9" fillId="2" borderId="6" xfId="0" applyNumberFormat="1" applyFont="1" applyFill="1" applyBorder="1" applyAlignment="1">
      <alignment horizontal="center" vertical="center"/>
    </xf>
    <xf numFmtId="177" fontId="9" fillId="2" borderId="4" xfId="0" applyNumberFormat="1" applyFont="1" applyFill="1" applyBorder="1" applyAlignment="1">
      <alignment horizontal="center" vertical="center"/>
    </xf>
    <xf numFmtId="178" fontId="9" fillId="2" borderId="5" xfId="0" applyNumberFormat="1" applyFont="1" applyFill="1" applyBorder="1" applyAlignment="1">
      <alignment horizontal="center" vertical="center"/>
    </xf>
    <xf numFmtId="178" fontId="9" fillId="2" borderId="6" xfId="0" applyNumberFormat="1" applyFont="1" applyFill="1" applyBorder="1" applyAlignment="1">
      <alignment horizontal="center" vertical="center"/>
    </xf>
    <xf numFmtId="178" fontId="9" fillId="2" borderId="4" xfId="0" applyNumberFormat="1" applyFont="1" applyFill="1" applyBorder="1" applyAlignment="1">
      <alignment horizontal="center" vertical="center"/>
    </xf>
    <xf numFmtId="177" fontId="8" fillId="2" borderId="5" xfId="0" applyNumberFormat="1" applyFont="1" applyFill="1" applyBorder="1" applyAlignment="1">
      <alignment horizontal="center" vertical="center"/>
    </xf>
    <xf numFmtId="0" fontId="0" fillId="2" borderId="4" xfId="0" applyFill="1" applyBorder="1" applyAlignment="1">
      <alignment horizontal="center" vertical="center"/>
    </xf>
    <xf numFmtId="178" fontId="8" fillId="2" borderId="5" xfId="0" applyNumberFormat="1" applyFont="1" applyFill="1" applyBorder="1" applyAlignment="1">
      <alignment horizontal="center" vertical="center"/>
    </xf>
    <xf numFmtId="0" fontId="23" fillId="2" borderId="6" xfId="0" applyFont="1" applyFill="1" applyBorder="1" applyAlignment="1">
      <alignment horizontal="center" vertical="center"/>
    </xf>
    <xf numFmtId="0" fontId="22" fillId="0" borderId="2" xfId="0"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177" fontId="0" fillId="0" borderId="4" xfId="0" applyNumberFormat="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4" xfId="0" applyFont="1" applyFill="1" applyBorder="1" applyAlignment="1">
      <alignment horizontal="left" vertical="top"/>
    </xf>
    <xf numFmtId="176" fontId="9" fillId="2" borderId="5" xfId="0" applyNumberFormat="1" applyFont="1" applyFill="1" applyBorder="1" applyAlignment="1">
      <alignment vertical="center"/>
    </xf>
    <xf numFmtId="176" fontId="9" fillId="2" borderId="6" xfId="0" applyNumberFormat="1" applyFont="1" applyFill="1" applyBorder="1" applyAlignment="1">
      <alignment vertical="center"/>
    </xf>
    <xf numFmtId="176" fontId="9" fillId="2" borderId="4" xfId="0" applyNumberFormat="1" applyFont="1" applyFill="1" applyBorder="1" applyAlignment="1">
      <alignment vertical="center"/>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4" xfId="0" applyFont="1" applyBorder="1" applyAlignment="1">
      <alignment horizontal="left" vertical="top" wrapText="1"/>
    </xf>
    <xf numFmtId="0" fontId="8" fillId="2" borderId="5" xfId="1" applyFont="1" applyFill="1" applyBorder="1" applyAlignment="1">
      <alignment horizontal="left" vertical="center" wrapText="1"/>
    </xf>
    <xf numFmtId="176" fontId="8" fillId="0" borderId="2" xfId="0" applyNumberFormat="1" applyFont="1" applyBorder="1" applyAlignment="1">
      <alignment vertical="center"/>
    </xf>
    <xf numFmtId="0" fontId="0" fillId="0" borderId="2" xfId="0" applyBorder="1" applyAlignment="1">
      <alignment vertical="center"/>
    </xf>
    <xf numFmtId="176" fontId="8" fillId="0" borderId="5"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left" vertical="center" wrapText="1"/>
    </xf>
    <xf numFmtId="178" fontId="8" fillId="0" borderId="5" xfId="0" applyNumberFormat="1" applyFont="1" applyBorder="1" applyAlignment="1">
      <alignment horizontal="center" vertical="center" wrapText="1"/>
    </xf>
    <xf numFmtId="178" fontId="8" fillId="0" borderId="4" xfId="0" applyNumberFormat="1" applyFont="1" applyBorder="1" applyAlignment="1">
      <alignment horizontal="center" vertical="center" wrapText="1"/>
    </xf>
    <xf numFmtId="178" fontId="8" fillId="0" borderId="2" xfId="0" applyNumberFormat="1" applyFont="1" applyBorder="1" applyAlignment="1">
      <alignment horizontal="center" vertical="center"/>
    </xf>
    <xf numFmtId="178" fontId="8" fillId="0" borderId="6" xfId="0" applyNumberFormat="1" applyFont="1" applyBorder="1" applyAlignment="1">
      <alignment horizontal="center" vertical="center" wrapText="1"/>
    </xf>
    <xf numFmtId="0" fontId="5" fillId="0" borderId="0" xfId="0" applyFont="1" applyBorder="1" applyAlignment="1">
      <alignment horizontal="center" vertical="center"/>
    </xf>
    <xf numFmtId="176"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22"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2" xfId="0" applyNumberFormat="1" applyFont="1" applyBorder="1" applyAlignment="1">
      <alignment horizontal="center" vertical="center"/>
    </xf>
    <xf numFmtId="177" fontId="8" fillId="0" borderId="4" xfId="0" applyNumberFormat="1" applyFont="1" applyBorder="1" applyAlignment="1">
      <alignment horizontal="center" vertical="center" wrapText="1"/>
    </xf>
    <xf numFmtId="178" fontId="8" fillId="2" borderId="5" xfId="0" applyNumberFormat="1" applyFont="1" applyFill="1" applyBorder="1" applyAlignment="1">
      <alignment horizontal="center" vertical="center" wrapText="1"/>
    </xf>
    <xf numFmtId="0" fontId="25" fillId="2" borderId="5" xfId="0" applyFont="1" applyFill="1" applyBorder="1" applyAlignment="1">
      <alignment horizontal="left" vertical="top" wrapText="1"/>
    </xf>
    <xf numFmtId="0" fontId="25" fillId="2" borderId="4" xfId="0" applyFont="1" applyFill="1" applyBorder="1" applyAlignment="1">
      <alignment horizontal="left" vertical="top" wrapText="1"/>
    </xf>
    <xf numFmtId="176" fontId="13" fillId="0" borderId="6" xfId="0" applyNumberFormat="1" applyFont="1" applyFill="1" applyBorder="1" applyAlignment="1">
      <alignment vertical="center"/>
    </xf>
    <xf numFmtId="0" fontId="0" fillId="0" borderId="4" xfId="0" applyFill="1" applyBorder="1" applyAlignment="1">
      <alignment vertical="center"/>
    </xf>
    <xf numFmtId="0" fontId="8"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8" fillId="0" borderId="6" xfId="0" applyFont="1" applyFill="1" applyBorder="1" applyAlignment="1">
      <alignment horizontal="center" vertical="center"/>
    </xf>
    <xf numFmtId="0" fontId="8" fillId="2" borderId="5" xfId="0" applyFont="1" applyFill="1" applyBorder="1" applyAlignment="1">
      <alignment horizontal="left" vertical="center" wrapText="1"/>
    </xf>
    <xf numFmtId="0" fontId="0" fillId="2" borderId="4" xfId="0" applyFill="1" applyBorder="1" applyAlignment="1">
      <alignment horizontal="left" vertical="center" wrapText="1"/>
    </xf>
    <xf numFmtId="177" fontId="8" fillId="0" borderId="5" xfId="0" applyNumberFormat="1" applyFont="1" applyFill="1" applyBorder="1" applyAlignment="1">
      <alignment vertical="center"/>
    </xf>
    <xf numFmtId="177" fontId="8" fillId="0" borderId="6" xfId="0" applyNumberFormat="1" applyFont="1" applyFill="1" applyBorder="1" applyAlignment="1">
      <alignment vertical="center"/>
    </xf>
    <xf numFmtId="176" fontId="8" fillId="2" borderId="5" xfId="0" applyNumberFormat="1" applyFont="1" applyFill="1" applyBorder="1" applyAlignment="1">
      <alignment vertical="center"/>
    </xf>
    <xf numFmtId="0" fontId="0" fillId="2" borderId="4" xfId="0" applyFill="1" applyBorder="1" applyAlignment="1">
      <alignment vertical="center"/>
    </xf>
    <xf numFmtId="0" fontId="0" fillId="2" borderId="4" xfId="0" applyFill="1" applyBorder="1" applyAlignment="1">
      <alignment horizontal="left" vertical="center"/>
    </xf>
    <xf numFmtId="176" fontId="8" fillId="2"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177" fontId="8" fillId="0" borderId="6"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176" fontId="14" fillId="0" borderId="2" xfId="0" applyNumberFormat="1" applyFont="1" applyBorder="1" applyAlignment="1">
      <alignment vertical="top" wrapText="1"/>
    </xf>
    <xf numFmtId="0" fontId="24" fillId="0" borderId="2" xfId="0" applyFont="1" applyBorder="1" applyAlignment="1">
      <alignment vertical="top" wrapText="1"/>
    </xf>
    <xf numFmtId="176" fontId="4" fillId="0" borderId="5" xfId="0" applyNumberFormat="1" applyFont="1" applyBorder="1" applyAlignment="1">
      <alignment horizontal="left" vertical="center" wrapText="1"/>
    </xf>
    <xf numFmtId="177" fontId="0" fillId="0" borderId="4" xfId="0" applyNumberFormat="1" applyBorder="1" applyAlignment="1">
      <alignment horizontal="center" vertical="center"/>
    </xf>
    <xf numFmtId="176" fontId="4" fillId="0" borderId="6" xfId="0" applyNumberFormat="1" applyFont="1" applyBorder="1" applyAlignment="1">
      <alignment horizontal="left" vertical="center" wrapText="1"/>
    </xf>
    <xf numFmtId="0" fontId="25" fillId="0" borderId="5" xfId="0" applyFont="1" applyBorder="1" applyAlignment="1">
      <alignment horizontal="left" vertical="center" wrapText="1"/>
    </xf>
    <xf numFmtId="0" fontId="24" fillId="0" borderId="4" xfId="0" applyFont="1" applyBorder="1" applyAlignment="1">
      <alignment horizontal="left" vertical="center" wrapText="1"/>
    </xf>
    <xf numFmtId="176" fontId="14" fillId="0" borderId="5" xfId="0" applyNumberFormat="1" applyFont="1" applyBorder="1" applyAlignment="1">
      <alignment vertical="center" wrapText="1"/>
    </xf>
    <xf numFmtId="0" fontId="24" fillId="0" borderId="4" xfId="0" applyFont="1" applyBorder="1" applyAlignment="1">
      <alignment vertical="center" wrapText="1"/>
    </xf>
    <xf numFmtId="176" fontId="8" fillId="0" borderId="5" xfId="0" applyNumberFormat="1" applyFont="1" applyFill="1" applyBorder="1" applyAlignment="1">
      <alignment horizontal="center" vertical="center"/>
    </xf>
    <xf numFmtId="176" fontId="8" fillId="0" borderId="5" xfId="0" applyNumberFormat="1" applyFont="1" applyBorder="1" applyAlignment="1">
      <alignment horizontal="left" vertical="center" wrapText="1"/>
    </xf>
    <xf numFmtId="0" fontId="14" fillId="0" borderId="5" xfId="0" applyFont="1" applyBorder="1" applyAlignment="1">
      <alignment vertical="top" wrapText="1"/>
    </xf>
    <xf numFmtId="0" fontId="24" fillId="0" borderId="4" xfId="0" applyFont="1" applyBorder="1" applyAlignment="1">
      <alignment vertical="top"/>
    </xf>
    <xf numFmtId="178" fontId="8" fillId="0" borderId="5" xfId="0" applyNumberFormat="1" applyFont="1" applyBorder="1" applyAlignment="1">
      <alignment horizontal="center" vertical="center"/>
    </xf>
    <xf numFmtId="0" fontId="0" fillId="0" borderId="2" xfId="0" applyBorder="1" applyAlignment="1">
      <alignment horizontal="center" vertical="center"/>
    </xf>
    <xf numFmtId="0" fontId="23" fillId="2" borderId="6" xfId="0" applyFont="1" applyFill="1" applyBorder="1" applyAlignment="1">
      <alignment horizontal="center" vertical="center" wrapText="1"/>
    </xf>
    <xf numFmtId="0" fontId="15" fillId="2" borderId="6" xfId="0" applyFont="1" applyFill="1" applyBorder="1" applyAlignment="1">
      <alignment horizontal="left" vertical="top"/>
    </xf>
    <xf numFmtId="0" fontId="23" fillId="2" borderId="6" xfId="0" applyFont="1" applyFill="1" applyBorder="1" applyAlignment="1">
      <alignment horizontal="left" vertical="center" wrapText="1"/>
    </xf>
    <xf numFmtId="179" fontId="17" fillId="0" borderId="0" xfId="0" applyNumberFormat="1" applyFont="1" applyAlignment="1">
      <alignment horizontal="center" vertical="center"/>
    </xf>
    <xf numFmtId="176" fontId="17" fillId="0" borderId="0" xfId="0" applyNumberFormat="1" applyFont="1" applyAlignment="1">
      <alignment horizontal="left" vertical="top" wrapText="1"/>
    </xf>
    <xf numFmtId="0" fontId="28" fillId="0" borderId="0" xfId="0" applyFont="1" applyBorder="1" applyAlignment="1">
      <alignment horizontal="center" vertical="center"/>
    </xf>
    <xf numFmtId="0" fontId="17" fillId="0" borderId="0" xfId="0" applyFont="1" applyBorder="1" applyAlignment="1">
      <alignment horizontal="left" vertical="center" wrapText="1"/>
    </xf>
    <xf numFmtId="178" fontId="29" fillId="0" borderId="0" xfId="0" applyNumberFormat="1" applyFont="1" applyBorder="1" applyAlignment="1">
      <alignment horizontal="center" vertical="center"/>
    </xf>
    <xf numFmtId="176" fontId="30" fillId="0" borderId="11" xfId="0" applyNumberFormat="1" applyFont="1" applyBorder="1" applyAlignment="1">
      <alignment horizontal="center" vertical="center" wrapText="1"/>
    </xf>
    <xf numFmtId="176" fontId="30" fillId="0" borderId="15" xfId="0" applyNumberFormat="1" applyFont="1" applyBorder="1" applyAlignment="1">
      <alignment horizontal="center" vertical="center" wrapText="1"/>
    </xf>
    <xf numFmtId="176" fontId="17" fillId="0" borderId="12" xfId="0" applyNumberFormat="1" applyFont="1" applyFill="1" applyBorder="1" applyAlignment="1" applyProtection="1">
      <alignment horizontal="center" vertical="center" wrapText="1"/>
    </xf>
    <xf numFmtId="0" fontId="17" fillId="0" borderId="2" xfId="0" applyFont="1" applyFill="1" applyBorder="1" applyAlignment="1" applyProtection="1">
      <alignment vertical="center"/>
    </xf>
    <xf numFmtId="176" fontId="17" fillId="0" borderId="12"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176" fontId="30" fillId="0" borderId="12" xfId="0" applyNumberFormat="1" applyFont="1" applyBorder="1" applyAlignment="1">
      <alignment horizontal="center" vertical="center" wrapText="1"/>
    </xf>
    <xf numFmtId="176" fontId="17" fillId="0" borderId="13"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79" fontId="17" fillId="0" borderId="19" xfId="0" applyNumberFormat="1" applyFont="1" applyBorder="1" applyAlignment="1">
      <alignment horizontal="center" vertical="center"/>
    </xf>
    <xf numFmtId="179" fontId="17" fillId="0" borderId="20" xfId="0" applyNumberFormat="1" applyFont="1" applyBorder="1" applyAlignment="1">
      <alignment horizontal="center" vertical="center"/>
    </xf>
    <xf numFmtId="179" fontId="17" fillId="0" borderId="21" xfId="0" applyNumberFormat="1" applyFont="1" applyBorder="1" applyAlignment="1">
      <alignment horizontal="center" vertical="center"/>
    </xf>
    <xf numFmtId="179" fontId="17" fillId="0" borderId="13" xfId="0" applyNumberFormat="1" applyFont="1" applyBorder="1" applyAlignment="1">
      <alignment horizontal="center" vertical="center"/>
    </xf>
    <xf numFmtId="179" fontId="17" fillId="0" borderId="6" xfId="0" applyNumberFormat="1" applyFont="1" applyBorder="1" applyAlignment="1">
      <alignment horizontal="center" vertical="center"/>
    </xf>
    <xf numFmtId="179" fontId="17" fillId="0" borderId="13"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cellXfs>
  <cellStyles count="8">
    <cellStyle name="一般" xfId="0" builtinId="0"/>
    <cellStyle name="一般 2" xfId="4"/>
    <cellStyle name="一般 3" xfId="1"/>
    <cellStyle name="一般 3 2" xfId="5"/>
    <cellStyle name="千分位" xfId="2" builtinId="3"/>
    <cellStyle name="千分位 2" xfId="6"/>
    <cellStyle name="千分位 3" xfId="3"/>
    <cellStyle name="千分位[0] 2"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zoomScale="90" zoomScaleNormal="90" zoomScaleSheetLayoutView="110" zoomScalePageLayoutView="59" workbookViewId="0">
      <pane xSplit="4" ySplit="4" topLeftCell="E5" activePane="bottomRight" state="frozen"/>
      <selection pane="topRight" activeCell="E1" sqref="E1"/>
      <selection pane="bottomLeft" activeCell="A5" sqref="A5"/>
      <selection pane="bottomRight" activeCell="J5" sqref="J5:J7"/>
    </sheetView>
  </sheetViews>
  <sheetFormatPr defaultRowHeight="16.5"/>
  <cols>
    <col min="1" max="1" width="3.5" style="1" customWidth="1"/>
    <col min="2" max="2" width="18.75" customWidth="1"/>
    <col min="3" max="3" width="5.75" style="2" customWidth="1"/>
    <col min="4" max="4" width="17.25" customWidth="1"/>
    <col min="5" max="5" width="17.875" style="4" customWidth="1"/>
    <col min="6" max="6" width="5.125" style="4" customWidth="1"/>
    <col min="7" max="7" width="10.375" style="4" customWidth="1"/>
    <col min="8" max="8" width="7.625" style="4" customWidth="1"/>
    <col min="9" max="9" width="13" style="4" customWidth="1"/>
    <col min="10" max="10" width="12.875" style="4" customWidth="1"/>
    <col min="11" max="11" width="12.875" style="42" customWidth="1"/>
    <col min="12" max="12" width="17.5" style="43" customWidth="1"/>
    <col min="13" max="13" width="11.75" style="6" customWidth="1"/>
    <col min="14" max="14" width="15" style="6" customWidth="1"/>
    <col min="15" max="15" width="10.125" style="6" customWidth="1"/>
    <col min="16" max="16" width="18.125" style="7" customWidth="1"/>
    <col min="17" max="17" width="28.75" customWidth="1"/>
    <col min="18" max="18" width="16.75" bestFit="1" customWidth="1"/>
    <col min="19" max="19" width="18" bestFit="1" customWidth="1"/>
    <col min="20" max="20" width="14.5" bestFit="1" customWidth="1"/>
  </cols>
  <sheetData>
    <row r="1" spans="1:18" ht="34.9" customHeight="1">
      <c r="A1" s="221" t="s">
        <v>33</v>
      </c>
      <c r="B1" s="221"/>
      <c r="C1" s="221"/>
      <c r="D1" s="221"/>
      <c r="E1" s="221"/>
      <c r="F1" s="221"/>
      <c r="G1" s="221"/>
      <c r="H1" s="221"/>
      <c r="I1" s="221"/>
      <c r="J1" s="221"/>
      <c r="K1" s="221"/>
      <c r="L1" s="221"/>
      <c r="M1" s="221"/>
      <c r="N1" s="221"/>
      <c r="O1" s="221"/>
      <c r="P1" s="221"/>
    </row>
    <row r="2" spans="1:18" ht="27" customHeight="1">
      <c r="A2" s="120" t="s">
        <v>110</v>
      </c>
      <c r="B2" s="120"/>
      <c r="C2" s="121"/>
      <c r="D2" s="121"/>
      <c r="E2" s="3"/>
      <c r="F2" s="3"/>
      <c r="G2" s="3"/>
      <c r="H2" s="3"/>
      <c r="I2" s="3"/>
      <c r="J2" s="3"/>
      <c r="K2" s="3"/>
      <c r="L2" s="5"/>
      <c r="M2" s="5"/>
      <c r="N2" s="5"/>
      <c r="O2" s="5"/>
      <c r="R2" s="8" t="s">
        <v>5</v>
      </c>
    </row>
    <row r="3" spans="1:18" s="9" customFormat="1" ht="34.15" customHeight="1">
      <c r="A3" s="210" t="s">
        <v>4</v>
      </c>
      <c r="B3" s="223" t="s">
        <v>40</v>
      </c>
      <c r="C3" s="223" t="s">
        <v>6</v>
      </c>
      <c r="D3" s="223" t="s">
        <v>8</v>
      </c>
      <c r="E3" s="229" t="s">
        <v>1</v>
      </c>
      <c r="F3" s="154" t="s">
        <v>16</v>
      </c>
      <c r="G3" s="185" t="s">
        <v>17</v>
      </c>
      <c r="H3" s="185" t="s">
        <v>19</v>
      </c>
      <c r="I3" s="185" t="s">
        <v>18</v>
      </c>
      <c r="J3" s="147" t="s">
        <v>20</v>
      </c>
      <c r="K3" s="225" t="s">
        <v>9</v>
      </c>
      <c r="L3" s="226"/>
      <c r="M3" s="219" t="s">
        <v>21</v>
      </c>
      <c r="N3" s="219"/>
      <c r="O3" s="219"/>
      <c r="P3" s="219"/>
      <c r="Q3" s="217" t="s">
        <v>22</v>
      </c>
      <c r="R3" s="147" t="s">
        <v>119</v>
      </c>
    </row>
    <row r="4" spans="1:18" s="9" customFormat="1" ht="97.5" customHeight="1">
      <c r="A4" s="222"/>
      <c r="B4" s="224"/>
      <c r="C4" s="223"/>
      <c r="D4" s="224"/>
      <c r="E4" s="230"/>
      <c r="F4" s="231"/>
      <c r="G4" s="185"/>
      <c r="H4" s="185"/>
      <c r="I4" s="185"/>
      <c r="J4" s="148"/>
      <c r="K4" s="227"/>
      <c r="L4" s="228"/>
      <c r="M4" s="11" t="s">
        <v>0</v>
      </c>
      <c r="N4" s="11" t="s">
        <v>7</v>
      </c>
      <c r="O4" s="11" t="s">
        <v>2</v>
      </c>
      <c r="P4" s="11" t="s">
        <v>3</v>
      </c>
      <c r="Q4" s="218"/>
      <c r="R4" s="148"/>
    </row>
    <row r="5" spans="1:18" s="34" customFormat="1" ht="84" customHeight="1">
      <c r="A5" s="186">
        <v>1</v>
      </c>
      <c r="B5" s="253" t="s">
        <v>112</v>
      </c>
      <c r="C5" s="186">
        <v>99</v>
      </c>
      <c r="D5" s="253" t="s">
        <v>58</v>
      </c>
      <c r="E5" s="188">
        <v>20156525</v>
      </c>
      <c r="F5" s="186" t="s">
        <v>59</v>
      </c>
      <c r="G5" s="186" t="s">
        <v>60</v>
      </c>
      <c r="H5" s="186" t="s">
        <v>60</v>
      </c>
      <c r="I5" s="186" t="s">
        <v>61</v>
      </c>
      <c r="J5" s="186" t="s">
        <v>62</v>
      </c>
      <c r="K5" s="70" t="s">
        <v>95</v>
      </c>
      <c r="L5" s="39">
        <v>50156525</v>
      </c>
      <c r="M5" s="186">
        <v>0</v>
      </c>
      <c r="N5" s="188">
        <v>20156525</v>
      </c>
      <c r="O5" s="188">
        <f>M5</f>
        <v>0</v>
      </c>
      <c r="P5" s="188">
        <f>M5+N5+O5</f>
        <v>20156525</v>
      </c>
      <c r="Q5" s="251" t="s">
        <v>103</v>
      </c>
      <c r="R5" s="149" t="s">
        <v>120</v>
      </c>
    </row>
    <row r="6" spans="1:18" s="34" customFormat="1" ht="85.5" customHeight="1">
      <c r="A6" s="187"/>
      <c r="B6" s="255"/>
      <c r="C6" s="187"/>
      <c r="D6" s="255"/>
      <c r="E6" s="189"/>
      <c r="F6" s="187"/>
      <c r="G6" s="187"/>
      <c r="H6" s="187"/>
      <c r="I6" s="187"/>
      <c r="J6" s="187"/>
      <c r="K6" s="32" t="s">
        <v>76</v>
      </c>
      <c r="L6" s="39">
        <f>L5-L7</f>
        <v>30000000</v>
      </c>
      <c r="M6" s="187"/>
      <c r="N6" s="189"/>
      <c r="O6" s="189"/>
      <c r="P6" s="189"/>
      <c r="Q6" s="251"/>
      <c r="R6" s="149"/>
    </row>
    <row r="7" spans="1:18" s="34" customFormat="1" ht="85.5" customHeight="1">
      <c r="A7" s="124"/>
      <c r="B7" s="167"/>
      <c r="C7" s="124"/>
      <c r="D7" s="167"/>
      <c r="E7" s="190"/>
      <c r="F7" s="124"/>
      <c r="G7" s="124"/>
      <c r="H7" s="124"/>
      <c r="I7" s="124"/>
      <c r="J7" s="124"/>
      <c r="K7" s="10" t="s">
        <v>77</v>
      </c>
      <c r="L7" s="39">
        <v>20156525</v>
      </c>
      <c r="M7" s="124"/>
      <c r="N7" s="190"/>
      <c r="O7" s="190"/>
      <c r="P7" s="190"/>
      <c r="Q7" s="252"/>
      <c r="R7" s="150"/>
    </row>
    <row r="8" spans="1:18" s="12" customFormat="1" ht="111.75" customHeight="1">
      <c r="A8" s="156">
        <v>2</v>
      </c>
      <c r="B8" s="253" t="s">
        <v>79</v>
      </c>
      <c r="C8" s="156">
        <v>100</v>
      </c>
      <c r="D8" s="253" t="s">
        <v>78</v>
      </c>
      <c r="E8" s="158">
        <v>1634013</v>
      </c>
      <c r="F8" s="156" t="s">
        <v>63</v>
      </c>
      <c r="G8" s="156" t="s">
        <v>64</v>
      </c>
      <c r="H8" s="156" t="s">
        <v>64</v>
      </c>
      <c r="I8" s="156" t="s">
        <v>65</v>
      </c>
      <c r="J8" s="260" t="s">
        <v>108</v>
      </c>
      <c r="K8" s="32" t="s">
        <v>75</v>
      </c>
      <c r="L8" s="46">
        <v>156985</v>
      </c>
      <c r="M8" s="156">
        <v>0</v>
      </c>
      <c r="N8" s="188">
        <f>E8-L8-L9</f>
        <v>1377528</v>
      </c>
      <c r="O8" s="156">
        <v>0</v>
      </c>
      <c r="P8" s="188">
        <f>M8+N8+O8</f>
        <v>1377528</v>
      </c>
      <c r="Q8" s="258" t="s">
        <v>132</v>
      </c>
      <c r="R8" s="151" t="s">
        <v>121</v>
      </c>
    </row>
    <row r="9" spans="1:18" s="12" customFormat="1" ht="103.5" customHeight="1">
      <c r="A9" s="157"/>
      <c r="B9" s="167"/>
      <c r="C9" s="157"/>
      <c r="D9" s="167"/>
      <c r="E9" s="254"/>
      <c r="F9" s="157"/>
      <c r="G9" s="157"/>
      <c r="H9" s="157"/>
      <c r="I9" s="157"/>
      <c r="J9" s="135"/>
      <c r="K9" s="32" t="s">
        <v>80</v>
      </c>
      <c r="L9" s="46">
        <v>99500</v>
      </c>
      <c r="M9" s="157"/>
      <c r="N9" s="190"/>
      <c r="O9" s="157"/>
      <c r="P9" s="190"/>
      <c r="Q9" s="259"/>
      <c r="R9" s="151"/>
    </row>
    <row r="10" spans="1:18" s="12" customFormat="1" ht="109.5" customHeight="1">
      <c r="A10" s="208">
        <v>3</v>
      </c>
      <c r="B10" s="207" t="s">
        <v>66</v>
      </c>
      <c r="C10" s="156">
        <v>102</v>
      </c>
      <c r="D10" s="253" t="s">
        <v>81</v>
      </c>
      <c r="E10" s="158">
        <v>8813891626</v>
      </c>
      <c r="F10" s="188" t="s">
        <v>63</v>
      </c>
      <c r="G10" s="188" t="s">
        <v>82</v>
      </c>
      <c r="H10" s="188" t="s">
        <v>82</v>
      </c>
      <c r="I10" s="188" t="s">
        <v>83</v>
      </c>
      <c r="J10" s="260" t="s">
        <v>108</v>
      </c>
      <c r="K10" s="32" t="s">
        <v>84</v>
      </c>
      <c r="L10" s="46">
        <f>252724000+1174909+49621529+74611088+5771854+7886721+36210550+635980+5054803039+1965992+7260</f>
        <v>5485412922</v>
      </c>
      <c r="M10" s="188">
        <v>0</v>
      </c>
      <c r="N10" s="188">
        <f>E10-L10-L11</f>
        <v>441607652</v>
      </c>
      <c r="O10" s="156">
        <v>0</v>
      </c>
      <c r="P10" s="188">
        <f>M10+N10+O10</f>
        <v>441607652</v>
      </c>
      <c r="Q10" s="256" t="s">
        <v>133</v>
      </c>
      <c r="R10" s="151" t="s">
        <v>121</v>
      </c>
    </row>
    <row r="11" spans="1:18" s="12" customFormat="1" ht="110.25" customHeight="1">
      <c r="A11" s="209"/>
      <c r="B11" s="167"/>
      <c r="C11" s="157"/>
      <c r="D11" s="167"/>
      <c r="E11" s="254"/>
      <c r="F11" s="124"/>
      <c r="G11" s="124"/>
      <c r="H11" s="124"/>
      <c r="I11" s="124"/>
      <c r="J11" s="135"/>
      <c r="K11" s="36" t="s">
        <v>85</v>
      </c>
      <c r="L11" s="46">
        <f>2885885782+985270</f>
        <v>2886871052</v>
      </c>
      <c r="M11" s="124">
        <v>0</v>
      </c>
      <c r="N11" s="124"/>
      <c r="O11" s="157"/>
      <c r="P11" s="190"/>
      <c r="Q11" s="257"/>
      <c r="R11" s="151"/>
    </row>
    <row r="12" spans="1:18" s="12" customFormat="1" ht="117.75" customHeight="1">
      <c r="A12" s="208">
        <v>4</v>
      </c>
      <c r="B12" s="261" t="s">
        <v>67</v>
      </c>
      <c r="C12" s="224">
        <v>103</v>
      </c>
      <c r="D12" s="253" t="s">
        <v>86</v>
      </c>
      <c r="E12" s="158">
        <v>12000000</v>
      </c>
      <c r="F12" s="186" t="s">
        <v>87</v>
      </c>
      <c r="G12" s="186" t="s">
        <v>74</v>
      </c>
      <c r="H12" s="186" t="s">
        <v>74</v>
      </c>
      <c r="I12" s="186" t="s">
        <v>88</v>
      </c>
      <c r="J12" s="260" t="s">
        <v>108</v>
      </c>
      <c r="K12" s="36" t="s">
        <v>89</v>
      </c>
      <c r="L12" s="46">
        <f>46000+94300+92000+12000+64000+80000+920000+2088130+709200</f>
        <v>4105630</v>
      </c>
      <c r="M12" s="264">
        <v>0</v>
      </c>
      <c r="N12" s="188">
        <f>E12-L12-L13</f>
        <v>1623700</v>
      </c>
      <c r="O12" s="264">
        <v>0</v>
      </c>
      <c r="P12" s="264">
        <f>M12+N12+O12</f>
        <v>1623700</v>
      </c>
      <c r="Q12" s="262" t="s">
        <v>101</v>
      </c>
      <c r="R12" s="152" t="s">
        <v>122</v>
      </c>
    </row>
    <row r="13" spans="1:18" s="12" customFormat="1" ht="105.75" customHeight="1">
      <c r="A13" s="209"/>
      <c r="B13" s="167"/>
      <c r="C13" s="265"/>
      <c r="D13" s="167"/>
      <c r="E13" s="157"/>
      <c r="F13" s="124"/>
      <c r="G13" s="124"/>
      <c r="H13" s="124"/>
      <c r="I13" s="124"/>
      <c r="J13" s="135"/>
      <c r="K13" s="35" t="s">
        <v>85</v>
      </c>
      <c r="L13" s="46">
        <v>6270670</v>
      </c>
      <c r="M13" s="157"/>
      <c r="N13" s="124"/>
      <c r="O13" s="157"/>
      <c r="P13" s="157"/>
      <c r="Q13" s="263"/>
      <c r="R13" s="153"/>
    </row>
    <row r="14" spans="1:18" s="9" customFormat="1" ht="59.45" customHeight="1">
      <c r="A14" s="210">
        <v>5</v>
      </c>
      <c r="B14" s="212" t="s">
        <v>45</v>
      </c>
      <c r="C14" s="214">
        <v>101</v>
      </c>
      <c r="D14" s="212" t="s">
        <v>55</v>
      </c>
      <c r="E14" s="158">
        <v>108853098</v>
      </c>
      <c r="F14" s="158" t="s">
        <v>23</v>
      </c>
      <c r="G14" s="158" t="s">
        <v>14</v>
      </c>
      <c r="H14" s="158" t="s">
        <v>14</v>
      </c>
      <c r="I14" s="158" t="s">
        <v>46</v>
      </c>
      <c r="J14" s="154" t="s">
        <v>47</v>
      </c>
      <c r="K14" s="74" t="s">
        <v>116</v>
      </c>
      <c r="L14" s="47">
        <f>2000000000+400000000+1400000000</f>
        <v>3800000000</v>
      </c>
      <c r="M14" s="217">
        <v>0</v>
      </c>
      <c r="N14" s="217">
        <v>77672644</v>
      </c>
      <c r="O14" s="217">
        <v>0</v>
      </c>
      <c r="P14" s="170">
        <f>M14+N14+O14</f>
        <v>77672644</v>
      </c>
      <c r="Q14" s="204" t="s">
        <v>102</v>
      </c>
      <c r="R14" s="144" t="s">
        <v>121</v>
      </c>
    </row>
    <row r="15" spans="1:18" s="9" customFormat="1" ht="59.45" customHeight="1">
      <c r="A15" s="211"/>
      <c r="B15" s="213"/>
      <c r="C15" s="215"/>
      <c r="D15" s="213"/>
      <c r="E15" s="159"/>
      <c r="F15" s="159"/>
      <c r="G15" s="159"/>
      <c r="H15" s="159"/>
      <c r="I15" s="159"/>
      <c r="J15" s="155"/>
      <c r="K15" s="74" t="s">
        <v>117</v>
      </c>
      <c r="L15" s="47">
        <v>25200000000</v>
      </c>
      <c r="M15" s="220"/>
      <c r="N15" s="220"/>
      <c r="O15" s="220"/>
      <c r="P15" s="171"/>
      <c r="Q15" s="205"/>
      <c r="R15" s="145"/>
    </row>
    <row r="16" spans="1:18" s="9" customFormat="1" ht="59.45" customHeight="1">
      <c r="A16" s="211"/>
      <c r="B16" s="213"/>
      <c r="C16" s="215"/>
      <c r="D16" s="213"/>
      <c r="E16" s="159"/>
      <c r="F16" s="159"/>
      <c r="G16" s="159"/>
      <c r="H16" s="159"/>
      <c r="I16" s="159"/>
      <c r="J16" s="155"/>
      <c r="K16" s="74" t="s">
        <v>118</v>
      </c>
      <c r="L16" s="47">
        <v>29000000000</v>
      </c>
      <c r="M16" s="220"/>
      <c r="N16" s="220"/>
      <c r="O16" s="220"/>
      <c r="P16" s="171"/>
      <c r="Q16" s="205"/>
      <c r="R16" s="145"/>
    </row>
    <row r="17" spans="1:26" s="9" customFormat="1" ht="39.75" customHeight="1">
      <c r="A17" s="211"/>
      <c r="B17" s="213"/>
      <c r="C17" s="215"/>
      <c r="D17" s="213"/>
      <c r="E17" s="159"/>
      <c r="F17" s="159"/>
      <c r="G17" s="159"/>
      <c r="H17" s="159"/>
      <c r="I17" s="159"/>
      <c r="J17" s="155"/>
      <c r="K17" s="74" t="s">
        <v>115</v>
      </c>
      <c r="L17" s="47">
        <f>177886+20592000+125272903+147726065+40506228+6269805+310770496-32370473+5235664-2533500+713528758-2450358+61788632+12074400+1664000</f>
        <v>1408252506</v>
      </c>
      <c r="M17" s="220"/>
      <c r="N17" s="220"/>
      <c r="O17" s="220"/>
      <c r="P17" s="171"/>
      <c r="Q17" s="205"/>
      <c r="R17" s="145"/>
    </row>
    <row r="18" spans="1:26" s="12" customFormat="1" ht="39" customHeight="1">
      <c r="A18" s="157"/>
      <c r="B18" s="167"/>
      <c r="C18" s="157"/>
      <c r="D18" s="216"/>
      <c r="E18" s="157"/>
      <c r="F18" s="157"/>
      <c r="G18" s="157"/>
      <c r="H18" s="157"/>
      <c r="I18" s="157"/>
      <c r="J18" s="124"/>
      <c r="K18" s="49" t="s">
        <v>49</v>
      </c>
      <c r="L18" s="33">
        <f>1922327350+109986201+202531240-L17</f>
        <v>826592285</v>
      </c>
      <c r="M18" s="157"/>
      <c r="N18" s="157"/>
      <c r="O18" s="157"/>
      <c r="P18" s="124"/>
      <c r="Q18" s="206"/>
      <c r="R18" s="145"/>
      <c r="S18" s="75"/>
      <c r="T18" s="75"/>
    </row>
    <row r="19" spans="1:26" s="48" customFormat="1" ht="65.25" customHeight="1">
      <c r="A19" s="194">
        <v>6</v>
      </c>
      <c r="B19" s="197" t="s">
        <v>50</v>
      </c>
      <c r="C19" s="200">
        <v>102</v>
      </c>
      <c r="D19" s="197" t="s">
        <v>55</v>
      </c>
      <c r="E19" s="175">
        <v>320152965</v>
      </c>
      <c r="F19" s="175" t="s">
        <v>23</v>
      </c>
      <c r="G19" s="175" t="s">
        <v>14</v>
      </c>
      <c r="H19" s="175" t="s">
        <v>14</v>
      </c>
      <c r="I19" s="175" t="s">
        <v>91</v>
      </c>
      <c r="J19" s="175" t="s">
        <v>92</v>
      </c>
      <c r="K19" s="76" t="s">
        <v>116</v>
      </c>
      <c r="L19" s="47">
        <f>2000000000+400000000+1400000000</f>
        <v>3800000000</v>
      </c>
      <c r="M19" s="178">
        <v>0</v>
      </c>
      <c r="N19" s="178">
        <v>290013805</v>
      </c>
      <c r="O19" s="178">
        <v>0</v>
      </c>
      <c r="P19" s="172">
        <f>M19+N19+O19</f>
        <v>290013805</v>
      </c>
      <c r="Q19" s="191" t="s">
        <v>129</v>
      </c>
      <c r="R19" s="146" t="s">
        <v>123</v>
      </c>
    </row>
    <row r="20" spans="1:26" s="48" customFormat="1" ht="81" customHeight="1">
      <c r="A20" s="195"/>
      <c r="B20" s="198"/>
      <c r="C20" s="201"/>
      <c r="D20" s="198"/>
      <c r="E20" s="176"/>
      <c r="F20" s="176"/>
      <c r="G20" s="176"/>
      <c r="H20" s="176"/>
      <c r="I20" s="176"/>
      <c r="J20" s="176"/>
      <c r="K20" s="76" t="s">
        <v>117</v>
      </c>
      <c r="L20" s="47">
        <v>25200000000</v>
      </c>
      <c r="M20" s="179"/>
      <c r="N20" s="179"/>
      <c r="O20" s="179"/>
      <c r="P20" s="173"/>
      <c r="Q20" s="192"/>
      <c r="R20" s="146"/>
    </row>
    <row r="21" spans="1:26" s="48" customFormat="1" ht="63.75" customHeight="1">
      <c r="A21" s="195"/>
      <c r="B21" s="198"/>
      <c r="C21" s="201"/>
      <c r="D21" s="198"/>
      <c r="E21" s="176"/>
      <c r="F21" s="176"/>
      <c r="G21" s="176"/>
      <c r="H21" s="176"/>
      <c r="I21" s="176"/>
      <c r="J21" s="176"/>
      <c r="K21" s="76" t="s">
        <v>118</v>
      </c>
      <c r="L21" s="47">
        <v>29000000000</v>
      </c>
      <c r="M21" s="179"/>
      <c r="N21" s="179"/>
      <c r="O21" s="179"/>
      <c r="P21" s="173"/>
      <c r="Q21" s="192"/>
      <c r="R21" s="146"/>
    </row>
    <row r="22" spans="1:26" s="48" customFormat="1" ht="73.5" customHeight="1">
      <c r="A22" s="195"/>
      <c r="B22" s="198"/>
      <c r="C22" s="201"/>
      <c r="D22" s="198"/>
      <c r="E22" s="176"/>
      <c r="F22" s="176"/>
      <c r="G22" s="176"/>
      <c r="H22" s="176"/>
      <c r="I22" s="176"/>
      <c r="J22" s="176"/>
      <c r="K22" s="76" t="s">
        <v>75</v>
      </c>
      <c r="L22" s="47">
        <f>177886+20592000+125272903+147726065+40506228+6269805+310770496-32370473+5235664-2533500+713528758-2450358+61788632+12074400+1664000</f>
        <v>1408252506</v>
      </c>
      <c r="M22" s="179"/>
      <c r="N22" s="179"/>
      <c r="O22" s="179"/>
      <c r="P22" s="173"/>
      <c r="Q22" s="192"/>
      <c r="R22" s="146"/>
    </row>
    <row r="23" spans="1:26" s="48" customFormat="1" ht="89.25" customHeight="1">
      <c r="A23" s="196"/>
      <c r="B23" s="199"/>
      <c r="C23" s="202"/>
      <c r="D23" s="203"/>
      <c r="E23" s="177"/>
      <c r="F23" s="177"/>
      <c r="G23" s="177"/>
      <c r="H23" s="177"/>
      <c r="I23" s="177"/>
      <c r="J23" s="177"/>
      <c r="K23" s="49" t="s">
        <v>49</v>
      </c>
      <c r="L23" s="33">
        <f>1922327350+109986201+202531240-L22</f>
        <v>826592285</v>
      </c>
      <c r="M23" s="180"/>
      <c r="N23" s="157"/>
      <c r="O23" s="180"/>
      <c r="P23" s="174"/>
      <c r="Q23" s="193"/>
      <c r="R23" s="146"/>
    </row>
    <row r="24" spans="1:26" s="48" customFormat="1" ht="124.5" customHeight="1">
      <c r="A24" s="194">
        <v>7</v>
      </c>
      <c r="B24" s="197" t="s">
        <v>96</v>
      </c>
      <c r="C24" s="200">
        <v>103</v>
      </c>
      <c r="D24" s="197" t="s">
        <v>52</v>
      </c>
      <c r="E24" s="175">
        <v>1400000000</v>
      </c>
      <c r="F24" s="175" t="s">
        <v>23</v>
      </c>
      <c r="G24" s="175" t="s">
        <v>14</v>
      </c>
      <c r="H24" s="175" t="s">
        <v>14</v>
      </c>
      <c r="I24" s="175" t="s">
        <v>93</v>
      </c>
      <c r="J24" s="175" t="s">
        <v>94</v>
      </c>
      <c r="K24" s="74" t="s">
        <v>116</v>
      </c>
      <c r="L24" s="47">
        <f>2000000000+400000000+1400000000</f>
        <v>3800000000</v>
      </c>
      <c r="M24" s="178">
        <v>0</v>
      </c>
      <c r="N24" s="175">
        <v>1197468760</v>
      </c>
      <c r="O24" s="178">
        <v>0</v>
      </c>
      <c r="P24" s="172">
        <f>M24+N24+O24</f>
        <v>1197468760</v>
      </c>
      <c r="Q24" s="191" t="s">
        <v>131</v>
      </c>
      <c r="R24" s="141" t="s">
        <v>124</v>
      </c>
    </row>
    <row r="25" spans="1:26" s="48" customFormat="1" ht="118.5" customHeight="1">
      <c r="A25" s="195"/>
      <c r="B25" s="198"/>
      <c r="C25" s="201"/>
      <c r="D25" s="198"/>
      <c r="E25" s="176"/>
      <c r="F25" s="176"/>
      <c r="G25" s="176"/>
      <c r="H25" s="176"/>
      <c r="I25" s="176"/>
      <c r="J25" s="176"/>
      <c r="K25" s="74" t="s">
        <v>117</v>
      </c>
      <c r="L25" s="47">
        <v>25200000000</v>
      </c>
      <c r="M25" s="179"/>
      <c r="N25" s="176"/>
      <c r="O25" s="179"/>
      <c r="P25" s="173"/>
      <c r="Q25" s="192"/>
      <c r="R25" s="142"/>
    </row>
    <row r="26" spans="1:26" s="48" customFormat="1" ht="112.5" customHeight="1">
      <c r="A26" s="195"/>
      <c r="B26" s="198"/>
      <c r="C26" s="201"/>
      <c r="D26" s="198"/>
      <c r="E26" s="176"/>
      <c r="F26" s="176"/>
      <c r="G26" s="176"/>
      <c r="H26" s="176"/>
      <c r="I26" s="176"/>
      <c r="J26" s="176"/>
      <c r="K26" s="74" t="s">
        <v>118</v>
      </c>
      <c r="L26" s="47">
        <v>29000000000</v>
      </c>
      <c r="M26" s="179"/>
      <c r="N26" s="176"/>
      <c r="O26" s="179"/>
      <c r="P26" s="173"/>
      <c r="Q26" s="192"/>
      <c r="R26" s="142"/>
    </row>
    <row r="27" spans="1:26" s="48" customFormat="1" ht="121.5" customHeight="1">
      <c r="A27" s="195"/>
      <c r="B27" s="198"/>
      <c r="C27" s="201"/>
      <c r="D27" s="198"/>
      <c r="E27" s="176"/>
      <c r="F27" s="176"/>
      <c r="G27" s="176"/>
      <c r="H27" s="176"/>
      <c r="I27" s="176"/>
      <c r="J27" s="176"/>
      <c r="K27" s="74" t="s">
        <v>115</v>
      </c>
      <c r="L27" s="47">
        <f>177886+20592000+125272903+147726065+40506228+6269805+310770496-32370473+5235664-2533500+713528758-2450358+61788632+12074400+1664000</f>
        <v>1408252506</v>
      </c>
      <c r="M27" s="179"/>
      <c r="N27" s="176"/>
      <c r="O27" s="179"/>
      <c r="P27" s="173"/>
      <c r="Q27" s="192"/>
      <c r="R27" s="142"/>
    </row>
    <row r="28" spans="1:26" s="48" customFormat="1" ht="122.25" customHeight="1">
      <c r="A28" s="195"/>
      <c r="B28" s="268"/>
      <c r="C28" s="184"/>
      <c r="D28" s="198"/>
      <c r="E28" s="184"/>
      <c r="F28" s="184"/>
      <c r="G28" s="184"/>
      <c r="H28" s="184"/>
      <c r="I28" s="184"/>
      <c r="J28" s="184"/>
      <c r="K28" s="49" t="s">
        <v>49</v>
      </c>
      <c r="L28" s="33">
        <f>1922327350+109986201+202531240-L27</f>
        <v>826592285</v>
      </c>
      <c r="M28" s="184"/>
      <c r="N28" s="184"/>
      <c r="O28" s="179"/>
      <c r="P28" s="266"/>
      <c r="Q28" s="267"/>
      <c r="R28" s="143"/>
    </row>
    <row r="29" spans="1:26" s="51" customFormat="1" ht="138.75" customHeight="1">
      <c r="A29" s="244">
        <v>8</v>
      </c>
      <c r="B29" s="240" t="s">
        <v>51</v>
      </c>
      <c r="C29" s="248">
        <v>103</v>
      </c>
      <c r="D29" s="240" t="s">
        <v>52</v>
      </c>
      <c r="E29" s="181">
        <v>222342000</v>
      </c>
      <c r="F29" s="181" t="s">
        <v>23</v>
      </c>
      <c r="G29" s="181" t="s">
        <v>12</v>
      </c>
      <c r="H29" s="181" t="s">
        <v>14</v>
      </c>
      <c r="I29" s="181" t="s">
        <v>53</v>
      </c>
      <c r="J29" s="181" t="s">
        <v>54</v>
      </c>
      <c r="K29" s="50" t="s">
        <v>48</v>
      </c>
      <c r="L29" s="44">
        <v>0</v>
      </c>
      <c r="M29" s="183">
        <v>0</v>
      </c>
      <c r="N29" s="183">
        <v>222342000</v>
      </c>
      <c r="O29" s="232">
        <v>0</v>
      </c>
      <c r="P29" s="131">
        <f>M29+N29+O29</f>
        <v>222342000</v>
      </c>
      <c r="Q29" s="233" t="s">
        <v>100</v>
      </c>
      <c r="R29" s="152" t="s">
        <v>124</v>
      </c>
    </row>
    <row r="30" spans="1:26" s="51" customFormat="1" ht="114.75" customHeight="1">
      <c r="A30" s="245"/>
      <c r="B30" s="246"/>
      <c r="C30" s="182"/>
      <c r="D30" s="241"/>
      <c r="E30" s="182"/>
      <c r="F30" s="182"/>
      <c r="G30" s="182"/>
      <c r="H30" s="182"/>
      <c r="I30" s="182"/>
      <c r="J30" s="182"/>
      <c r="K30" s="52" t="s">
        <v>49</v>
      </c>
      <c r="L30" s="44">
        <v>0</v>
      </c>
      <c r="M30" s="182"/>
      <c r="N30" s="182"/>
      <c r="O30" s="182"/>
      <c r="P30" s="132"/>
      <c r="Q30" s="234"/>
      <c r="R30" s="153"/>
      <c r="S30" s="51" t="s">
        <v>10</v>
      </c>
      <c r="T30" s="51" t="s">
        <v>13</v>
      </c>
    </row>
    <row r="31" spans="1:26" s="51" customFormat="1" ht="137.25" customHeight="1">
      <c r="A31" s="247">
        <v>9</v>
      </c>
      <c r="B31" s="240" t="s">
        <v>97</v>
      </c>
      <c r="C31" s="248">
        <v>103</v>
      </c>
      <c r="D31" s="240" t="s">
        <v>52</v>
      </c>
      <c r="E31" s="181">
        <v>16530000</v>
      </c>
      <c r="F31" s="181" t="s">
        <v>34</v>
      </c>
      <c r="G31" s="181" t="s">
        <v>14</v>
      </c>
      <c r="H31" s="181" t="s">
        <v>14</v>
      </c>
      <c r="I31" s="133" t="s">
        <v>46</v>
      </c>
      <c r="J31" s="133" t="s">
        <v>111</v>
      </c>
      <c r="K31" s="50" t="s">
        <v>48</v>
      </c>
      <c r="L31" s="44">
        <v>0</v>
      </c>
      <c r="M31" s="183">
        <v>0</v>
      </c>
      <c r="N31" s="183">
        <v>16530000</v>
      </c>
      <c r="O31" s="232">
        <v>0</v>
      </c>
      <c r="P31" s="131">
        <f>M31+N31+O31</f>
        <v>16530000</v>
      </c>
      <c r="Q31" s="233" t="s">
        <v>130</v>
      </c>
      <c r="R31" s="152" t="s">
        <v>125</v>
      </c>
    </row>
    <row r="32" spans="1:26" s="51" customFormat="1" ht="169.5" customHeight="1">
      <c r="A32" s="182"/>
      <c r="B32" s="241"/>
      <c r="C32" s="182"/>
      <c r="D32" s="241"/>
      <c r="E32" s="182"/>
      <c r="F32" s="182"/>
      <c r="G32" s="182"/>
      <c r="H32" s="182"/>
      <c r="I32" s="135"/>
      <c r="J32" s="135"/>
      <c r="K32" s="52" t="s">
        <v>49</v>
      </c>
      <c r="L32" s="44">
        <v>0</v>
      </c>
      <c r="M32" s="182"/>
      <c r="N32" s="182"/>
      <c r="O32" s="182"/>
      <c r="P32" s="132"/>
      <c r="Q32" s="234"/>
      <c r="R32" s="153"/>
      <c r="S32" s="51" t="s">
        <v>11</v>
      </c>
      <c r="T32" s="51" t="s">
        <v>15</v>
      </c>
      <c r="Z32" s="81"/>
    </row>
    <row r="33" spans="1:18" s="59" customFormat="1" ht="99" customHeight="1">
      <c r="A33" s="162">
        <v>10</v>
      </c>
      <c r="B33" s="165" t="s">
        <v>113</v>
      </c>
      <c r="C33" s="168">
        <v>99</v>
      </c>
      <c r="D33" s="165" t="s">
        <v>68</v>
      </c>
      <c r="E33" s="242">
        <v>1160000</v>
      </c>
      <c r="F33" s="133" t="s">
        <v>34</v>
      </c>
      <c r="G33" s="133" t="s">
        <v>12</v>
      </c>
      <c r="H33" s="133" t="s">
        <v>12</v>
      </c>
      <c r="I33" s="125" t="s">
        <v>56</v>
      </c>
      <c r="J33" s="133" t="s">
        <v>57</v>
      </c>
      <c r="K33" s="58" t="s">
        <v>95</v>
      </c>
      <c r="L33" s="53">
        <v>11600000</v>
      </c>
      <c r="M33" s="133">
        <v>0</v>
      </c>
      <c r="N33" s="133">
        <v>1160000</v>
      </c>
      <c r="O33" s="133">
        <v>0</v>
      </c>
      <c r="P33" s="133">
        <f>M33+N33+O33</f>
        <v>1160000</v>
      </c>
      <c r="Q33" s="136" t="s">
        <v>105</v>
      </c>
      <c r="R33" s="126" t="s">
        <v>126</v>
      </c>
    </row>
    <row r="34" spans="1:18" s="59" customFormat="1" ht="78.75" customHeight="1">
      <c r="A34" s="235"/>
      <c r="B34" s="237"/>
      <c r="C34" s="239"/>
      <c r="D34" s="237"/>
      <c r="E34" s="243"/>
      <c r="F34" s="134"/>
      <c r="G34" s="134"/>
      <c r="H34" s="134"/>
      <c r="I34" s="249"/>
      <c r="J34" s="134"/>
      <c r="K34" s="60" t="s">
        <v>48</v>
      </c>
      <c r="L34" s="61">
        <v>10440000</v>
      </c>
      <c r="M34" s="134"/>
      <c r="N34" s="134"/>
      <c r="O34" s="134"/>
      <c r="P34" s="134"/>
      <c r="Q34" s="137"/>
      <c r="R34" s="127"/>
    </row>
    <row r="35" spans="1:18" s="59" customFormat="1" ht="64.5" customHeight="1">
      <c r="A35" s="236"/>
      <c r="B35" s="238"/>
      <c r="C35" s="135"/>
      <c r="D35" s="238"/>
      <c r="E35" s="236"/>
      <c r="F35" s="135"/>
      <c r="G35" s="135"/>
      <c r="H35" s="135"/>
      <c r="I35" s="250"/>
      <c r="J35" s="135"/>
      <c r="K35" s="60" t="s">
        <v>49</v>
      </c>
      <c r="L35" s="61">
        <v>1160000</v>
      </c>
      <c r="M35" s="135"/>
      <c r="N35" s="135"/>
      <c r="O35" s="135"/>
      <c r="P35" s="135"/>
      <c r="Q35" s="138"/>
      <c r="R35" s="127"/>
    </row>
    <row r="36" spans="1:18" s="59" customFormat="1" ht="66.75" customHeight="1">
      <c r="A36" s="162">
        <v>11</v>
      </c>
      <c r="B36" s="165" t="s">
        <v>106</v>
      </c>
      <c r="C36" s="168">
        <v>99</v>
      </c>
      <c r="D36" s="165" t="s">
        <v>70</v>
      </c>
      <c r="E36" s="160">
        <v>985000</v>
      </c>
      <c r="F36" s="122" t="s">
        <v>34</v>
      </c>
      <c r="G36" s="122" t="s">
        <v>12</v>
      </c>
      <c r="H36" s="122" t="s">
        <v>12</v>
      </c>
      <c r="I36" s="125" t="s">
        <v>69</v>
      </c>
      <c r="J36" s="122" t="s">
        <v>57</v>
      </c>
      <c r="K36" s="58" t="s">
        <v>95</v>
      </c>
      <c r="L36" s="53">
        <v>9850000</v>
      </c>
      <c r="M36" s="125">
        <v>0</v>
      </c>
      <c r="N36" s="125">
        <v>985000</v>
      </c>
      <c r="O36" s="125">
        <v>0</v>
      </c>
      <c r="P36" s="125">
        <f>M36+N36+O36</f>
        <v>985000</v>
      </c>
      <c r="Q36" s="136" t="s">
        <v>104</v>
      </c>
      <c r="R36" s="126" t="s">
        <v>126</v>
      </c>
    </row>
    <row r="37" spans="1:18" s="59" customFormat="1" ht="109.5" customHeight="1">
      <c r="A37" s="163"/>
      <c r="B37" s="166"/>
      <c r="C37" s="169"/>
      <c r="D37" s="166"/>
      <c r="E37" s="161"/>
      <c r="F37" s="123"/>
      <c r="G37" s="123"/>
      <c r="H37" s="123"/>
      <c r="I37" s="123"/>
      <c r="J37" s="123"/>
      <c r="K37" s="58" t="s">
        <v>90</v>
      </c>
      <c r="L37" s="58">
        <v>8865000</v>
      </c>
      <c r="M37" s="123"/>
      <c r="N37" s="123"/>
      <c r="O37" s="123"/>
      <c r="P37" s="123"/>
      <c r="Q37" s="139"/>
      <c r="R37" s="127"/>
    </row>
    <row r="38" spans="1:18" s="59" customFormat="1" ht="65.25" customHeight="1">
      <c r="A38" s="164"/>
      <c r="B38" s="167"/>
      <c r="C38" s="157"/>
      <c r="D38" s="167"/>
      <c r="E38" s="62"/>
      <c r="F38" s="124"/>
      <c r="G38" s="124"/>
      <c r="H38" s="124"/>
      <c r="I38" s="124"/>
      <c r="J38" s="124"/>
      <c r="K38" s="60" t="s">
        <v>49</v>
      </c>
      <c r="L38" s="63">
        <v>985000</v>
      </c>
      <c r="M38" s="124"/>
      <c r="N38" s="124"/>
      <c r="O38" s="124"/>
      <c r="P38" s="124"/>
      <c r="Q38" s="140"/>
      <c r="R38" s="127"/>
    </row>
    <row r="39" spans="1:18" s="59" customFormat="1" ht="118.5" customHeight="1">
      <c r="A39" s="64"/>
      <c r="B39" s="77"/>
      <c r="C39" s="66"/>
      <c r="D39" s="77"/>
      <c r="E39" s="65"/>
      <c r="F39" s="67"/>
      <c r="G39" s="67"/>
      <c r="H39" s="67"/>
      <c r="I39" s="67"/>
      <c r="J39" s="67"/>
      <c r="K39" s="68" t="s">
        <v>109</v>
      </c>
      <c r="L39" s="61">
        <f>50053281+79000000+574750000+100000000+457340000+3325000000+2800000000+250000000+740000000+611209000+1493000000</f>
        <v>10480352281</v>
      </c>
      <c r="M39" s="67"/>
      <c r="N39" s="67"/>
      <c r="O39" s="67"/>
      <c r="P39" s="67"/>
      <c r="Q39" s="128" t="s">
        <v>128</v>
      </c>
      <c r="R39" s="126" t="s">
        <v>127</v>
      </c>
    </row>
    <row r="40" spans="1:18" s="45" customFormat="1" ht="133.5" customHeight="1">
      <c r="A40" s="56">
        <v>12</v>
      </c>
      <c r="B40" s="56" t="s">
        <v>114</v>
      </c>
      <c r="C40" s="78">
        <v>99</v>
      </c>
      <c r="D40" s="56" t="s">
        <v>71</v>
      </c>
      <c r="E40" s="57">
        <v>753185373</v>
      </c>
      <c r="F40" s="56" t="s">
        <v>72</v>
      </c>
      <c r="G40" s="56" t="s">
        <v>73</v>
      </c>
      <c r="H40" s="56" t="s">
        <v>73</v>
      </c>
      <c r="I40" s="56" t="s">
        <v>107</v>
      </c>
      <c r="J40" s="56" t="s">
        <v>98</v>
      </c>
      <c r="K40" s="69" t="s">
        <v>75</v>
      </c>
      <c r="L40" s="72">
        <f>L39-L41</f>
        <v>2866070614</v>
      </c>
      <c r="M40" s="71">
        <v>0</v>
      </c>
      <c r="N40" s="57">
        <v>753185373</v>
      </c>
      <c r="O40" s="71">
        <v>0</v>
      </c>
      <c r="P40" s="71">
        <f>M40+N40+O40</f>
        <v>753185373</v>
      </c>
      <c r="Q40" s="129"/>
      <c r="R40" s="127"/>
    </row>
    <row r="41" spans="1:18" s="45" customFormat="1" ht="87.75" customHeight="1">
      <c r="A41" s="54"/>
      <c r="B41" s="54"/>
      <c r="C41" s="79"/>
      <c r="D41" s="54"/>
      <c r="E41" s="55"/>
      <c r="F41" s="54"/>
      <c r="G41" s="54"/>
      <c r="H41" s="54"/>
      <c r="I41" s="54"/>
      <c r="J41" s="54"/>
      <c r="K41" s="69" t="s">
        <v>77</v>
      </c>
      <c r="L41" s="72">
        <v>7614281667</v>
      </c>
      <c r="M41" s="73"/>
      <c r="N41" s="55"/>
      <c r="O41" s="73"/>
      <c r="P41" s="73"/>
      <c r="Q41" s="130"/>
      <c r="R41" s="127"/>
    </row>
    <row r="42" spans="1:18" s="14" customFormat="1" ht="15.75">
      <c r="A42" s="13" t="s">
        <v>25</v>
      </c>
      <c r="B42" s="18"/>
      <c r="C42" s="19"/>
      <c r="E42" s="15"/>
      <c r="F42" s="15"/>
      <c r="G42" s="15"/>
      <c r="H42" s="15"/>
      <c r="I42" s="16"/>
      <c r="J42" s="16"/>
      <c r="K42" s="16"/>
      <c r="L42" s="16"/>
      <c r="M42" s="17"/>
      <c r="N42" s="17"/>
      <c r="O42" s="17"/>
      <c r="P42" s="21"/>
    </row>
    <row r="43" spans="1:18" s="14" customFormat="1" ht="15.75">
      <c r="A43" s="13" t="s">
        <v>26</v>
      </c>
      <c r="B43" s="18"/>
      <c r="C43" s="19"/>
      <c r="E43" s="15"/>
      <c r="F43" s="15"/>
      <c r="G43" s="15"/>
      <c r="H43" s="15"/>
      <c r="I43" s="16"/>
      <c r="J43" s="16"/>
      <c r="K43" s="16"/>
      <c r="L43" s="16"/>
      <c r="M43" s="17"/>
      <c r="N43" s="17"/>
      <c r="O43" s="17" t="s">
        <v>99</v>
      </c>
      <c r="P43" s="21">
        <f>SUM(P5:P42)</f>
        <v>3024122987</v>
      </c>
    </row>
    <row r="44" spans="1:18" s="14" customFormat="1" ht="15.75">
      <c r="A44" s="13" t="s">
        <v>27</v>
      </c>
      <c r="B44" s="18"/>
      <c r="C44" s="19"/>
      <c r="E44" s="15"/>
      <c r="F44" s="15"/>
      <c r="G44" s="15"/>
      <c r="H44" s="15"/>
      <c r="I44" s="16"/>
      <c r="J44" s="16"/>
      <c r="K44" s="16"/>
      <c r="L44" s="16"/>
      <c r="M44" s="17"/>
      <c r="N44" s="17"/>
      <c r="O44" s="17"/>
      <c r="P44" s="17"/>
    </row>
    <row r="45" spans="1:18" s="12" customFormat="1" ht="15.75">
      <c r="A45" s="13" t="s">
        <v>41</v>
      </c>
      <c r="B45" s="37"/>
      <c r="C45" s="19"/>
      <c r="E45" s="20"/>
      <c r="F45" s="20"/>
      <c r="G45" s="20"/>
      <c r="H45" s="20"/>
      <c r="I45" s="16"/>
      <c r="J45" s="16"/>
      <c r="K45" s="16"/>
      <c r="L45" s="16"/>
      <c r="M45" s="21"/>
      <c r="N45" s="21"/>
      <c r="O45" s="21"/>
      <c r="P45" s="21"/>
    </row>
    <row r="46" spans="1:18" s="12" customFormat="1" ht="15.75">
      <c r="A46" s="13" t="s">
        <v>24</v>
      </c>
      <c r="B46" s="37"/>
      <c r="C46" s="19"/>
      <c r="E46" s="20"/>
      <c r="F46" s="20"/>
      <c r="G46" s="20"/>
      <c r="H46" s="20"/>
      <c r="I46" s="16"/>
      <c r="J46" s="16"/>
      <c r="K46" s="16"/>
      <c r="L46" s="16"/>
      <c r="M46" s="21"/>
      <c r="N46" s="21"/>
      <c r="O46" s="21"/>
      <c r="P46" s="21"/>
    </row>
    <row r="47" spans="1:18" s="12" customFormat="1" ht="15.75">
      <c r="A47" s="13" t="s">
        <v>28</v>
      </c>
      <c r="B47" s="37"/>
      <c r="C47" s="19"/>
      <c r="E47" s="20"/>
      <c r="F47" s="20"/>
      <c r="G47" s="20"/>
      <c r="H47" s="20"/>
      <c r="I47" s="16"/>
      <c r="J47" s="16"/>
      <c r="K47" s="16"/>
      <c r="L47" s="16"/>
      <c r="M47" s="21"/>
      <c r="N47" s="21"/>
      <c r="O47" s="21"/>
      <c r="P47" s="21"/>
    </row>
    <row r="48" spans="1:18" s="12" customFormat="1" ht="15.75">
      <c r="A48" s="13" t="s">
        <v>42</v>
      </c>
      <c r="B48" s="37"/>
      <c r="C48" s="19"/>
      <c r="E48" s="20"/>
      <c r="F48" s="20"/>
      <c r="G48" s="20"/>
      <c r="H48" s="20"/>
      <c r="I48" s="16"/>
      <c r="J48" s="16"/>
      <c r="K48" s="16"/>
      <c r="L48" s="16"/>
      <c r="M48" s="21"/>
      <c r="N48" s="21"/>
      <c r="O48" s="21"/>
      <c r="P48" s="21"/>
    </row>
    <row r="49" spans="1:18" s="9" customFormat="1" ht="15.75">
      <c r="A49" s="22" t="s">
        <v>29</v>
      </c>
      <c r="B49" s="38"/>
      <c r="C49" s="80"/>
      <c r="K49" s="40"/>
      <c r="L49" s="40"/>
    </row>
    <row r="50" spans="1:18" s="9" customFormat="1" ht="15.75">
      <c r="A50" s="22" t="s">
        <v>30</v>
      </c>
      <c r="B50" s="38"/>
      <c r="C50" s="80"/>
      <c r="K50" s="40"/>
      <c r="L50" s="40"/>
    </row>
    <row r="51" spans="1:18" s="14" customFormat="1" ht="15.75">
      <c r="A51" s="23" t="s">
        <v>31</v>
      </c>
      <c r="B51" s="18"/>
      <c r="C51" s="19"/>
      <c r="E51" s="15"/>
      <c r="F51" s="15"/>
      <c r="G51" s="15"/>
      <c r="H51" s="15"/>
      <c r="I51" s="16"/>
      <c r="J51" s="16"/>
      <c r="K51" s="16"/>
      <c r="L51" s="16"/>
      <c r="M51" s="17"/>
      <c r="N51" s="17"/>
      <c r="O51" s="17"/>
      <c r="P51" s="17"/>
    </row>
    <row r="52" spans="1:18" s="14" customFormat="1" ht="15.75">
      <c r="A52" s="23" t="s">
        <v>32</v>
      </c>
      <c r="C52" s="19"/>
      <c r="E52" s="15"/>
      <c r="F52" s="15"/>
      <c r="G52" s="15"/>
      <c r="H52" s="15"/>
      <c r="I52" s="16"/>
      <c r="J52" s="16"/>
      <c r="K52" s="16"/>
      <c r="L52" s="16"/>
      <c r="M52" s="17"/>
      <c r="N52" s="17"/>
      <c r="O52" s="17"/>
      <c r="P52" s="17"/>
    </row>
    <row r="53" spans="1:18" s="14" customFormat="1" ht="15.75">
      <c r="A53" s="23" t="s">
        <v>43</v>
      </c>
      <c r="C53" s="19"/>
      <c r="E53" s="15"/>
      <c r="F53" s="15"/>
      <c r="G53" s="15"/>
      <c r="H53" s="15"/>
      <c r="I53" s="16"/>
      <c r="J53" s="16"/>
      <c r="K53" s="16"/>
      <c r="L53" s="16"/>
      <c r="M53" s="15"/>
      <c r="N53" s="17"/>
      <c r="O53" s="17"/>
      <c r="P53" s="17"/>
      <c r="Q53" s="17"/>
      <c r="R53" s="18"/>
    </row>
    <row r="54" spans="1:18" s="14" customFormat="1" ht="15.75">
      <c r="A54" s="23" t="s">
        <v>44</v>
      </c>
      <c r="C54" s="19"/>
      <c r="E54" s="15"/>
      <c r="F54" s="15"/>
      <c r="G54" s="15"/>
      <c r="H54" s="15"/>
      <c r="I54" s="16"/>
      <c r="J54" s="16"/>
      <c r="K54" s="16"/>
      <c r="L54" s="16"/>
      <c r="M54" s="15"/>
      <c r="N54" s="17"/>
      <c r="O54" s="17"/>
      <c r="P54" s="17"/>
      <c r="Q54" s="17"/>
      <c r="R54" s="18"/>
    </row>
    <row r="55" spans="1:18" s="14" customFormat="1" ht="15.75">
      <c r="A55" s="24" t="s">
        <v>35</v>
      </c>
      <c r="C55" s="19"/>
      <c r="E55" s="15"/>
      <c r="F55" s="15"/>
      <c r="G55" s="15"/>
      <c r="H55" s="15"/>
      <c r="I55" s="16"/>
      <c r="J55" s="16"/>
      <c r="K55" s="16"/>
      <c r="L55" s="16"/>
      <c r="M55" s="15"/>
      <c r="N55" s="17"/>
      <c r="O55" s="17"/>
      <c r="P55" s="17"/>
      <c r="Q55" s="17"/>
      <c r="R55" s="18"/>
    </row>
    <row r="56" spans="1:18" s="14" customFormat="1" ht="15.75">
      <c r="A56" s="24" t="s">
        <v>36</v>
      </c>
      <c r="C56" s="19"/>
      <c r="E56" s="15"/>
      <c r="F56" s="15"/>
      <c r="G56" s="15"/>
      <c r="H56" s="15"/>
      <c r="I56" s="16"/>
      <c r="J56" s="16"/>
      <c r="K56" s="16"/>
      <c r="L56" s="16"/>
      <c r="M56" s="15"/>
      <c r="N56" s="17"/>
      <c r="O56" s="17"/>
      <c r="P56" s="17"/>
      <c r="Q56" s="17"/>
      <c r="R56" s="18"/>
    </row>
    <row r="57" spans="1:18" s="14" customFormat="1" ht="15.75">
      <c r="A57" s="24" t="s">
        <v>37</v>
      </c>
      <c r="C57" s="19"/>
      <c r="E57" s="15"/>
      <c r="F57" s="15"/>
      <c r="G57" s="15"/>
      <c r="H57" s="15"/>
      <c r="I57" s="16"/>
      <c r="J57" s="16"/>
      <c r="K57" s="16"/>
      <c r="L57" s="16"/>
      <c r="M57" s="15"/>
      <c r="N57" s="17"/>
      <c r="O57" s="17"/>
      <c r="P57" s="17"/>
      <c r="Q57" s="17"/>
      <c r="R57" s="18"/>
    </row>
    <row r="58" spans="1:18" s="14" customFormat="1" ht="15.75">
      <c r="A58" s="23" t="s">
        <v>38</v>
      </c>
      <c r="C58" s="19"/>
      <c r="E58" s="15"/>
      <c r="F58" s="15"/>
      <c r="G58" s="15"/>
      <c r="H58" s="15"/>
      <c r="I58" s="16"/>
      <c r="J58" s="16"/>
      <c r="K58" s="16"/>
      <c r="L58" s="16"/>
      <c r="M58" s="15"/>
      <c r="N58" s="17"/>
      <c r="O58" s="17"/>
      <c r="P58" s="17"/>
      <c r="Q58" s="17"/>
      <c r="R58" s="18"/>
    </row>
    <row r="59" spans="1:18" s="25" customFormat="1" ht="15.75">
      <c r="A59" s="31" t="s">
        <v>39</v>
      </c>
      <c r="C59" s="30"/>
      <c r="E59" s="26"/>
      <c r="F59" s="26"/>
      <c r="G59" s="26"/>
      <c r="H59" s="26"/>
      <c r="I59" s="27"/>
      <c r="J59" s="27"/>
      <c r="K59" s="41"/>
      <c r="L59" s="41"/>
      <c r="M59" s="26"/>
      <c r="N59" s="28"/>
      <c r="O59" s="28"/>
      <c r="P59" s="28"/>
      <c r="Q59" s="28"/>
      <c r="R59" s="29"/>
    </row>
  </sheetData>
  <mergeCells count="194">
    <mergeCell ref="O24:O28"/>
    <mergeCell ref="P24:P28"/>
    <mergeCell ref="Q24:Q28"/>
    <mergeCell ref="H24:H28"/>
    <mergeCell ref="I24:I28"/>
    <mergeCell ref="J24:J28"/>
    <mergeCell ref="M24:M28"/>
    <mergeCell ref="A24:A28"/>
    <mergeCell ref="B24:B28"/>
    <mergeCell ref="C24:C28"/>
    <mergeCell ref="D24:D28"/>
    <mergeCell ref="E24:E28"/>
    <mergeCell ref="F24:F28"/>
    <mergeCell ref="G24:G28"/>
    <mergeCell ref="A12:A13"/>
    <mergeCell ref="B12:B13"/>
    <mergeCell ref="I12:I13"/>
    <mergeCell ref="J12:J13"/>
    <mergeCell ref="Q12:Q13"/>
    <mergeCell ref="M12:M13"/>
    <mergeCell ref="O12:O13"/>
    <mergeCell ref="P12:P13"/>
    <mergeCell ref="N12:N13"/>
    <mergeCell ref="C12:C13"/>
    <mergeCell ref="D12:D13"/>
    <mergeCell ref="E12:E13"/>
    <mergeCell ref="F12:F13"/>
    <mergeCell ref="G12:G13"/>
    <mergeCell ref="H12:H13"/>
    <mergeCell ref="O8:O9"/>
    <mergeCell ref="P8:P9"/>
    <mergeCell ref="N10:N11"/>
    <mergeCell ref="O10:O11"/>
    <mergeCell ref="Q8:Q9"/>
    <mergeCell ref="J8:J9"/>
    <mergeCell ref="M8:M9"/>
    <mergeCell ref="N8:N9"/>
    <mergeCell ref="I10:I11"/>
    <mergeCell ref="J10:J11"/>
    <mergeCell ref="M10:M11"/>
    <mergeCell ref="O31:O32"/>
    <mergeCell ref="Q5:Q7"/>
    <mergeCell ref="P5:P7"/>
    <mergeCell ref="A8:A9"/>
    <mergeCell ref="B8:B9"/>
    <mergeCell ref="C8:C9"/>
    <mergeCell ref="D8:D9"/>
    <mergeCell ref="E8:E9"/>
    <mergeCell ref="I5:I7"/>
    <mergeCell ref="G8:G9"/>
    <mergeCell ref="F8:F9"/>
    <mergeCell ref="A5:A7"/>
    <mergeCell ref="B5:B7"/>
    <mergeCell ref="C5:C7"/>
    <mergeCell ref="D5:D7"/>
    <mergeCell ref="E5:E7"/>
    <mergeCell ref="J5:J7"/>
    <mergeCell ref="H10:H11"/>
    <mergeCell ref="D10:D11"/>
    <mergeCell ref="E10:E11"/>
    <mergeCell ref="F10:F11"/>
    <mergeCell ref="G10:G11"/>
    <mergeCell ref="Q10:Q11"/>
    <mergeCell ref="P10:P11"/>
    <mergeCell ref="H31:H32"/>
    <mergeCell ref="I31:I32"/>
    <mergeCell ref="J31:J32"/>
    <mergeCell ref="M31:M32"/>
    <mergeCell ref="F33:F35"/>
    <mergeCell ref="G33:G35"/>
    <mergeCell ref="H33:H35"/>
    <mergeCell ref="I33:I35"/>
    <mergeCell ref="J33:J35"/>
    <mergeCell ref="M33:M35"/>
    <mergeCell ref="I29:I30"/>
    <mergeCell ref="Q31:Q32"/>
    <mergeCell ref="Q29:Q30"/>
    <mergeCell ref="J29:J30"/>
    <mergeCell ref="M29:M30"/>
    <mergeCell ref="A33:A35"/>
    <mergeCell ref="B33:B35"/>
    <mergeCell ref="C33:C35"/>
    <mergeCell ref="D33:D35"/>
    <mergeCell ref="D31:D32"/>
    <mergeCell ref="E31:E32"/>
    <mergeCell ref="E33:E35"/>
    <mergeCell ref="E29:E30"/>
    <mergeCell ref="F29:F30"/>
    <mergeCell ref="A29:A30"/>
    <mergeCell ref="B29:B30"/>
    <mergeCell ref="B31:B32"/>
    <mergeCell ref="A31:A32"/>
    <mergeCell ref="C31:C32"/>
    <mergeCell ref="F31:F32"/>
    <mergeCell ref="C29:C30"/>
    <mergeCell ref="D29:D30"/>
    <mergeCell ref="N33:N35"/>
    <mergeCell ref="O33:O35"/>
    <mergeCell ref="J3:J4"/>
    <mergeCell ref="M3:P3"/>
    <mergeCell ref="M14:M18"/>
    <mergeCell ref="G29:G30"/>
    <mergeCell ref="A1:P1"/>
    <mergeCell ref="A3:A4"/>
    <mergeCell ref="B3:B4"/>
    <mergeCell ref="C3:C4"/>
    <mergeCell ref="D3:D4"/>
    <mergeCell ref="K3:L4"/>
    <mergeCell ref="E3:E4"/>
    <mergeCell ref="F3:F4"/>
    <mergeCell ref="G3:G4"/>
    <mergeCell ref="E14:E18"/>
    <mergeCell ref="F14:F18"/>
    <mergeCell ref="G5:G7"/>
    <mergeCell ref="H5:H7"/>
    <mergeCell ref="F5:F7"/>
    <mergeCell ref="H8:H9"/>
    <mergeCell ref="O19:O23"/>
    <mergeCell ref="N14:N18"/>
    <mergeCell ref="O14:O18"/>
    <mergeCell ref="N29:N30"/>
    <mergeCell ref="O29:O30"/>
    <mergeCell ref="H3:H4"/>
    <mergeCell ref="M5:M7"/>
    <mergeCell ref="N5:N7"/>
    <mergeCell ref="O5:O7"/>
    <mergeCell ref="I8:I9"/>
    <mergeCell ref="Q19:Q23"/>
    <mergeCell ref="A19:A23"/>
    <mergeCell ref="B19:B23"/>
    <mergeCell ref="C19:C23"/>
    <mergeCell ref="D19:D23"/>
    <mergeCell ref="E19:E23"/>
    <mergeCell ref="N19:N23"/>
    <mergeCell ref="H19:H23"/>
    <mergeCell ref="I19:I23"/>
    <mergeCell ref="J19:J23"/>
    <mergeCell ref="Q14:Q18"/>
    <mergeCell ref="B10:B11"/>
    <mergeCell ref="A10:A11"/>
    <mergeCell ref="A14:A18"/>
    <mergeCell ref="B14:B18"/>
    <mergeCell ref="C14:C18"/>
    <mergeCell ref="D14:D18"/>
    <mergeCell ref="Q3:Q4"/>
    <mergeCell ref="I3:I4"/>
    <mergeCell ref="R29:R30"/>
    <mergeCell ref="R31:R32"/>
    <mergeCell ref="R33:R35"/>
    <mergeCell ref="R36:R38"/>
    <mergeCell ref="J14:J18"/>
    <mergeCell ref="C10:C11"/>
    <mergeCell ref="G14:G18"/>
    <mergeCell ref="E36:E37"/>
    <mergeCell ref="A36:A38"/>
    <mergeCell ref="B36:B38"/>
    <mergeCell ref="D36:D38"/>
    <mergeCell ref="C36:C38"/>
    <mergeCell ref="P14:P18"/>
    <mergeCell ref="P19:P23"/>
    <mergeCell ref="F19:F23"/>
    <mergeCell ref="G19:G23"/>
    <mergeCell ref="H14:H18"/>
    <mergeCell ref="M19:M23"/>
    <mergeCell ref="I14:I18"/>
    <mergeCell ref="P31:P32"/>
    <mergeCell ref="G31:G32"/>
    <mergeCell ref="N31:N32"/>
    <mergeCell ref="N24:N28"/>
    <mergeCell ref="H29:H30"/>
    <mergeCell ref="A2:D2"/>
    <mergeCell ref="F36:F38"/>
    <mergeCell ref="G36:G38"/>
    <mergeCell ref="H36:H38"/>
    <mergeCell ref="I36:I38"/>
    <mergeCell ref="J36:J38"/>
    <mergeCell ref="R39:R41"/>
    <mergeCell ref="Q39:Q41"/>
    <mergeCell ref="P29:P30"/>
    <mergeCell ref="P33:P35"/>
    <mergeCell ref="Q33:Q35"/>
    <mergeCell ref="N36:N38"/>
    <mergeCell ref="O36:O38"/>
    <mergeCell ref="P36:P38"/>
    <mergeCell ref="Q36:Q38"/>
    <mergeCell ref="R24:R28"/>
    <mergeCell ref="R14:R18"/>
    <mergeCell ref="R19:R23"/>
    <mergeCell ref="R3:R4"/>
    <mergeCell ref="R5:R7"/>
    <mergeCell ref="R8:R9"/>
    <mergeCell ref="R10:R11"/>
    <mergeCell ref="R12:R13"/>
    <mergeCell ref="M36:M38"/>
  </mergeCells>
  <phoneticPr fontId="2" type="noConversion"/>
  <dataValidations count="5">
    <dataValidation type="list" allowBlank="1" showInputMessage="1" showErrorMessage="1" sqref="G31:H31 G19:H27 G29:H29 G14:H17">
      <formula1>$T$30:$T$32</formula1>
    </dataValidation>
    <dataValidation type="list" allowBlank="1" showInputMessage="1" showErrorMessage="1" sqref="F42">
      <formula1>$T$18:$T$19</formula1>
    </dataValidation>
    <dataValidation type="list" allowBlank="1" showInputMessage="1" showErrorMessage="1" sqref="G33 H39 H33:H36 G36">
      <formula1>$S$23:$S$24</formula1>
    </dataValidation>
    <dataValidation type="list" allowBlank="1" showInputMessage="1" showErrorMessage="1" sqref="F36 F33">
      <formula1>$R$23:$R$29</formula1>
    </dataValidation>
    <dataValidation type="list" allowBlank="1" showInputMessage="1" showErrorMessage="1" sqref="F29 F19:F27 F31 F14:F17">
      <formula1>$S$30:$S$40</formula1>
    </dataValidation>
  </dataValidations>
  <printOptions horizontalCentered="1"/>
  <pageMargins left="0.39370078740157483" right="0.39370078740157483" top="0.55118110236220474" bottom="0.55118110236220474" header="0.31496062992125984" footer="0.31496062992125984"/>
  <pageSetup paperSize="8" scale="82" fitToHeight="0" orientation="landscape" r:id="rId1"/>
  <headerFooter alignWithMargins="0">
    <oddFooter>&amp;C第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abSelected="1" zoomScale="90" zoomScaleNormal="90" zoomScaleSheetLayoutView="100" workbookViewId="0">
      <selection activeCell="H6" sqref="H6"/>
    </sheetView>
  </sheetViews>
  <sheetFormatPr defaultColWidth="9" defaultRowHeight="19.5"/>
  <cols>
    <col min="1" max="5" width="4.75" style="93" customWidth="1"/>
    <col min="6" max="6" width="26" style="94" customWidth="1"/>
    <col min="7" max="9" width="15.75" style="95" customWidth="1"/>
    <col min="10" max="10" width="15.75" style="87" customWidth="1"/>
    <col min="11" max="11" width="38.375" style="87" customWidth="1"/>
    <col min="12" max="12" width="29.5" style="87" customWidth="1"/>
    <col min="13" max="13" width="14" style="87" hidden="1" customWidth="1"/>
    <col min="14" max="14" width="8.75" style="113" customWidth="1"/>
    <col min="15" max="15" width="18" style="94" bestFit="1" customWidth="1"/>
    <col min="16" max="16" width="14.5" style="94" bestFit="1" customWidth="1"/>
    <col min="17" max="16384" width="9" style="94"/>
  </cols>
  <sheetData>
    <row r="1" spans="1:17" ht="27.75">
      <c r="A1" s="271" t="s">
        <v>165</v>
      </c>
      <c r="B1" s="271"/>
      <c r="C1" s="271"/>
      <c r="D1" s="271"/>
      <c r="E1" s="271"/>
      <c r="F1" s="271"/>
      <c r="G1" s="271"/>
      <c r="H1" s="271"/>
      <c r="I1" s="271"/>
      <c r="J1" s="271"/>
      <c r="K1" s="271"/>
      <c r="L1" s="271"/>
      <c r="M1" s="271"/>
      <c r="N1" s="271"/>
    </row>
    <row r="2" spans="1:17" s="110" customFormat="1" ht="24" customHeight="1" thickBot="1">
      <c r="A2" s="272" t="s">
        <v>150</v>
      </c>
      <c r="B2" s="272"/>
      <c r="C2" s="272"/>
      <c r="D2" s="272"/>
      <c r="E2" s="272"/>
      <c r="F2" s="272"/>
      <c r="G2" s="96"/>
      <c r="H2" s="96"/>
      <c r="I2" s="96"/>
      <c r="J2" s="86"/>
      <c r="K2" s="86"/>
      <c r="L2" s="273" t="s">
        <v>144</v>
      </c>
      <c r="M2" s="273"/>
      <c r="N2" s="273"/>
    </row>
    <row r="3" spans="1:17" s="110" customFormat="1" ht="36.75" customHeight="1">
      <c r="A3" s="274" t="s">
        <v>148</v>
      </c>
      <c r="B3" s="276" t="s">
        <v>149</v>
      </c>
      <c r="C3" s="278" t="s">
        <v>143</v>
      </c>
      <c r="D3" s="280" t="s">
        <v>146</v>
      </c>
      <c r="E3" s="280"/>
      <c r="F3" s="281" t="s">
        <v>134</v>
      </c>
      <c r="G3" s="283" t="s">
        <v>152</v>
      </c>
      <c r="H3" s="284"/>
      <c r="I3" s="284"/>
      <c r="J3" s="285"/>
      <c r="K3" s="286" t="s">
        <v>145</v>
      </c>
      <c r="L3" s="288" t="s">
        <v>151</v>
      </c>
      <c r="M3" s="288" t="s">
        <v>139</v>
      </c>
      <c r="N3" s="289" t="s">
        <v>135</v>
      </c>
    </row>
    <row r="4" spans="1:17" ht="44.45" customHeight="1">
      <c r="A4" s="275"/>
      <c r="B4" s="277"/>
      <c r="C4" s="279"/>
      <c r="D4" s="114" t="s">
        <v>140</v>
      </c>
      <c r="E4" s="114" t="s">
        <v>141</v>
      </c>
      <c r="F4" s="282"/>
      <c r="G4" s="118" t="s">
        <v>147</v>
      </c>
      <c r="H4" s="115" t="s">
        <v>138</v>
      </c>
      <c r="I4" s="115" t="s">
        <v>136</v>
      </c>
      <c r="J4" s="116" t="s">
        <v>99</v>
      </c>
      <c r="K4" s="287"/>
      <c r="L4" s="287"/>
      <c r="M4" s="287"/>
      <c r="N4" s="290"/>
    </row>
    <row r="5" spans="1:17" ht="30" customHeight="1">
      <c r="A5" s="97"/>
      <c r="B5" s="98"/>
      <c r="C5" s="99"/>
      <c r="D5" s="99"/>
      <c r="E5" s="99"/>
      <c r="F5" s="100" t="s">
        <v>137</v>
      </c>
      <c r="G5" s="101">
        <f t="shared" ref="G5:J5" si="0">SUM(G6:G8)</f>
        <v>0</v>
      </c>
      <c r="H5" s="101">
        <f t="shared" si="0"/>
        <v>0</v>
      </c>
      <c r="I5" s="101">
        <f t="shared" si="0"/>
        <v>0</v>
      </c>
      <c r="J5" s="101">
        <f t="shared" si="0"/>
        <v>0</v>
      </c>
      <c r="K5" s="101"/>
      <c r="L5" s="101">
        <f>SUM(L6:L8)</f>
        <v>0</v>
      </c>
      <c r="M5" s="101">
        <f>SUM(M6:M8)</f>
        <v>0</v>
      </c>
      <c r="N5" s="102"/>
    </row>
    <row r="6" spans="1:17" ht="123" customHeight="1">
      <c r="A6" s="108">
        <v>1</v>
      </c>
      <c r="B6" s="103"/>
      <c r="C6" s="109" t="s">
        <v>142</v>
      </c>
      <c r="D6" s="109"/>
      <c r="E6" s="109" t="s">
        <v>142</v>
      </c>
      <c r="F6" s="104"/>
      <c r="G6" s="105"/>
      <c r="H6" s="105"/>
      <c r="I6" s="105"/>
      <c r="J6" s="106">
        <f>SUM(G6:I6)</f>
        <v>0</v>
      </c>
      <c r="K6" s="106"/>
      <c r="L6" s="111" t="s">
        <v>166</v>
      </c>
      <c r="M6" s="106"/>
      <c r="N6" s="107"/>
    </row>
    <row r="7" spans="1:17" ht="65.25" customHeight="1">
      <c r="A7" s="108">
        <v>2</v>
      </c>
      <c r="B7" s="103"/>
      <c r="C7" s="109" t="s">
        <v>142</v>
      </c>
      <c r="D7" s="109" t="s">
        <v>142</v>
      </c>
      <c r="E7" s="109"/>
      <c r="F7" s="104"/>
      <c r="G7" s="105"/>
      <c r="H7" s="105"/>
      <c r="I7" s="105"/>
      <c r="J7" s="106">
        <f>SUM(G7:I7)</f>
        <v>0</v>
      </c>
      <c r="K7" s="106"/>
      <c r="L7" s="106"/>
      <c r="M7" s="106"/>
      <c r="N7" s="107"/>
    </row>
    <row r="8" spans="1:17" ht="65.25" customHeight="1">
      <c r="A8" s="108">
        <v>3</v>
      </c>
      <c r="B8" s="103"/>
      <c r="C8" s="109"/>
      <c r="D8" s="109"/>
      <c r="E8" s="109"/>
      <c r="F8" s="104"/>
      <c r="G8" s="105"/>
      <c r="H8" s="105"/>
      <c r="I8" s="105"/>
      <c r="J8" s="106">
        <f>SUM(G8:I8)</f>
        <v>0</v>
      </c>
      <c r="K8" s="106"/>
      <c r="L8" s="106"/>
      <c r="M8" s="106"/>
      <c r="N8" s="107"/>
    </row>
    <row r="9" spans="1:17">
      <c r="A9" s="83" t="s">
        <v>153</v>
      </c>
      <c r="B9" s="83"/>
      <c r="C9" s="84"/>
      <c r="D9" s="84"/>
      <c r="E9" s="84"/>
      <c r="F9" s="85"/>
      <c r="G9" s="86"/>
      <c r="H9" s="86"/>
      <c r="I9" s="86"/>
      <c r="J9" s="86"/>
      <c r="M9" s="86"/>
      <c r="N9" s="86"/>
      <c r="O9" s="86"/>
      <c r="P9" s="86"/>
      <c r="Q9" s="112"/>
    </row>
    <row r="10" spans="1:17" ht="18.75" customHeight="1">
      <c r="A10" s="270" t="s">
        <v>154</v>
      </c>
      <c r="B10" s="270"/>
      <c r="C10" s="270"/>
      <c r="D10" s="270"/>
      <c r="E10" s="270"/>
      <c r="F10" s="270"/>
      <c r="G10" s="270"/>
      <c r="H10" s="270"/>
      <c r="I10" s="270"/>
      <c r="J10" s="270"/>
      <c r="K10" s="270"/>
      <c r="L10" s="270"/>
      <c r="M10" s="270"/>
      <c r="N10" s="270"/>
      <c r="O10" s="82"/>
      <c r="P10" s="82"/>
      <c r="Q10" s="117"/>
    </row>
    <row r="11" spans="1:17" ht="18.75" customHeight="1">
      <c r="A11" s="88" t="s">
        <v>155</v>
      </c>
      <c r="B11" s="117"/>
      <c r="C11" s="117"/>
      <c r="D11" s="117"/>
      <c r="E11" s="117"/>
      <c r="F11" s="117"/>
      <c r="G11" s="117"/>
      <c r="H11" s="117"/>
      <c r="I11" s="117"/>
      <c r="J11" s="117"/>
      <c r="K11" s="117"/>
      <c r="L11" s="117"/>
      <c r="M11" s="117"/>
      <c r="N11" s="117"/>
      <c r="O11" s="82"/>
      <c r="P11" s="82"/>
      <c r="Q11" s="117"/>
    </row>
    <row r="12" spans="1:17">
      <c r="A12" s="88" t="s">
        <v>156</v>
      </c>
      <c r="B12" s="117"/>
      <c r="C12" s="117"/>
      <c r="D12" s="117"/>
      <c r="E12" s="117"/>
      <c r="F12" s="117"/>
      <c r="G12" s="117"/>
      <c r="H12" s="117"/>
      <c r="I12" s="117"/>
      <c r="J12" s="117"/>
      <c r="K12" s="117"/>
      <c r="L12" s="117"/>
      <c r="M12" s="117"/>
      <c r="N12" s="117"/>
      <c r="O12" s="82"/>
      <c r="P12" s="82"/>
      <c r="Q12" s="117"/>
    </row>
    <row r="13" spans="1:17">
      <c r="A13" s="270" t="s">
        <v>157</v>
      </c>
      <c r="B13" s="270"/>
      <c r="C13" s="270"/>
      <c r="D13" s="270"/>
      <c r="E13" s="270"/>
      <c r="F13" s="270"/>
      <c r="G13" s="270"/>
      <c r="H13" s="270"/>
      <c r="I13" s="270"/>
      <c r="J13" s="270"/>
      <c r="K13" s="270"/>
      <c r="L13" s="117"/>
      <c r="M13" s="82"/>
      <c r="N13" s="82"/>
      <c r="O13" s="82"/>
      <c r="P13" s="82"/>
      <c r="Q13" s="117"/>
    </row>
    <row r="14" spans="1:17">
      <c r="A14" s="89" t="s">
        <v>158</v>
      </c>
      <c r="B14" s="89"/>
      <c r="C14" s="90"/>
      <c r="D14" s="90"/>
      <c r="E14" s="90"/>
      <c r="F14" s="89"/>
      <c r="G14" s="87"/>
      <c r="H14" s="87"/>
      <c r="I14" s="87"/>
      <c r="N14" s="87"/>
      <c r="O14" s="87"/>
      <c r="P14" s="87"/>
      <c r="Q14" s="89"/>
    </row>
    <row r="15" spans="1:17">
      <c r="A15" s="91" t="s">
        <v>159</v>
      </c>
      <c r="B15" s="92"/>
      <c r="J15" s="95"/>
      <c r="K15" s="95"/>
      <c r="L15" s="95"/>
      <c r="N15" s="87"/>
      <c r="O15" s="87"/>
      <c r="P15" s="87"/>
      <c r="Q15" s="113"/>
    </row>
    <row r="16" spans="1:17">
      <c r="A16" s="91" t="s">
        <v>160</v>
      </c>
      <c r="J16" s="95"/>
      <c r="K16" s="95"/>
      <c r="L16" s="95"/>
      <c r="N16" s="87"/>
      <c r="O16" s="87"/>
      <c r="P16" s="87"/>
      <c r="Q16" s="113"/>
    </row>
    <row r="17" spans="1:14">
      <c r="A17" s="83"/>
      <c r="B17" s="85" t="s">
        <v>161</v>
      </c>
      <c r="C17" s="84"/>
      <c r="D17" s="84"/>
      <c r="E17" s="84"/>
      <c r="G17" s="86" t="s">
        <v>163</v>
      </c>
      <c r="I17" s="269" t="s">
        <v>162</v>
      </c>
      <c r="J17" s="269"/>
      <c r="K17" s="119" t="s">
        <v>164</v>
      </c>
      <c r="L17" s="86"/>
      <c r="M17" s="86"/>
      <c r="N17" s="112"/>
    </row>
  </sheetData>
  <mergeCells count="16">
    <mergeCell ref="I17:J17"/>
    <mergeCell ref="A10:N10"/>
    <mergeCell ref="A13:K13"/>
    <mergeCell ref="A1:N1"/>
    <mergeCell ref="A2:F2"/>
    <mergeCell ref="L2:N2"/>
    <mergeCell ref="A3:A4"/>
    <mergeCell ref="B3:B4"/>
    <mergeCell ref="C3:C4"/>
    <mergeCell ref="D3:E3"/>
    <mergeCell ref="F3:F4"/>
    <mergeCell ref="G3:J3"/>
    <mergeCell ref="K3:K4"/>
    <mergeCell ref="L3:L4"/>
    <mergeCell ref="M3:M4"/>
    <mergeCell ref="N3:N4"/>
  </mergeCells>
  <phoneticPr fontId="18" type="noConversion"/>
  <printOptions horizontalCentered="1"/>
  <pageMargins left="0" right="0" top="0.55118110236220474" bottom="0.55118110236220474"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明細表</vt:lpstr>
      <vt:lpstr>一般施政計畫明細表</vt:lpstr>
      <vt:lpstr>明細表!Print_Area</vt:lpstr>
      <vt:lpstr>明細表!Print_Titles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l3143</dc:creator>
  <cp:lastModifiedBy>s0123</cp:lastModifiedBy>
  <cp:lastPrinted>2017-05-02T02:34:51Z</cp:lastPrinted>
  <dcterms:created xsi:type="dcterms:W3CDTF">2012-10-17T03:53:25Z</dcterms:created>
  <dcterms:modified xsi:type="dcterms:W3CDTF">2018-03-01T07:05:54Z</dcterms:modified>
</cp:coreProperties>
</file>